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Jadranka\Desktop\GALERIJA 2026\2025. GALERIJA UMJETNINA\2025\Financijska izvješća\12 mjesečno\"/>
    </mc:Choice>
  </mc:AlternateContent>
  <xr:revisionPtr revIDLastSave="0" documentId="13_ncr:1_{E2D5D5D4-1774-40B6-BCC7-7F9852CC10C1}"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E335" i="9" s="1"/>
  <c r="B335" i="9" s="1"/>
  <c r="G335" i="9"/>
  <c r="F335" i="9"/>
  <c r="F334" i="9"/>
  <c r="H333" i="9"/>
  <c r="G333" i="9"/>
  <c r="F333" i="9"/>
  <c r="H332" i="9"/>
  <c r="G332" i="9"/>
  <c r="E332" i="9" s="1"/>
  <c r="B332" i="9" s="1"/>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E294" i="9" s="1"/>
  <c r="B294" i="9" s="1"/>
  <c r="F294" i="9"/>
  <c r="E293" i="9"/>
  <c r="M292" i="9"/>
  <c r="L292" i="9"/>
  <c r="F292" i="9" s="1"/>
  <c r="E292" i="9"/>
  <c r="M291" i="9"/>
  <c r="L291" i="9"/>
  <c r="F291" i="9"/>
  <c r="E291" i="9"/>
  <c r="M290" i="9"/>
  <c r="L290" i="9"/>
  <c r="F290" i="9" s="1"/>
  <c r="E290" i="9"/>
  <c r="M289" i="9"/>
  <c r="L289" i="9"/>
  <c r="F289" i="9" s="1"/>
  <c r="B289" i="9" s="1"/>
  <c r="E289" i="9"/>
  <c r="M288" i="9"/>
  <c r="L288" i="9"/>
  <c r="F288" i="9" s="1"/>
  <c r="E288" i="9"/>
  <c r="B288" i="9" s="1"/>
  <c r="M287" i="9"/>
  <c r="L287" i="9"/>
  <c r="F287" i="9"/>
  <c r="E287" i="9"/>
  <c r="B287" i="9" s="1"/>
  <c r="M286" i="9"/>
  <c r="L286" i="9"/>
  <c r="F286" i="9" s="1"/>
  <c r="E286" i="9"/>
  <c r="B286" i="9" s="1"/>
  <c r="M285" i="9"/>
  <c r="L285" i="9"/>
  <c r="E285" i="9"/>
  <c r="M284" i="9"/>
  <c r="L284" i="9"/>
  <c r="F284" i="9" s="1"/>
  <c r="E284" i="9"/>
  <c r="B284" i="9" s="1"/>
  <c r="M283" i="9"/>
  <c r="L283" i="9"/>
  <c r="F283" i="9"/>
  <c r="E283" i="9"/>
  <c r="B283" i="9" s="1"/>
  <c r="M282" i="9"/>
  <c r="L282" i="9"/>
  <c r="F282" i="9" s="1"/>
  <c r="E282" i="9"/>
  <c r="M281" i="9"/>
  <c r="L281" i="9"/>
  <c r="F281" i="9" s="1"/>
  <c r="B281" i="9" s="1"/>
  <c r="E281" i="9"/>
  <c r="M280" i="9"/>
  <c r="L280" i="9"/>
  <c r="F280" i="9" s="1"/>
  <c r="E280" i="9"/>
  <c r="B280" i="9" s="1"/>
  <c r="M279" i="9"/>
  <c r="L279" i="9"/>
  <c r="F279" i="9"/>
  <c r="E279" i="9"/>
  <c r="B279" i="9" s="1"/>
  <c r="M278" i="9"/>
  <c r="L278" i="9"/>
  <c r="F278" i="9" s="1"/>
  <c r="E278" i="9"/>
  <c r="B278" i="9" s="1"/>
  <c r="M277" i="9"/>
  <c r="L277" i="9"/>
  <c r="E277" i="9"/>
  <c r="M276" i="9"/>
  <c r="L276" i="9"/>
  <c r="F276" i="9" s="1"/>
  <c r="E276" i="9"/>
  <c r="B276" i="9" s="1"/>
  <c r="M275" i="9"/>
  <c r="L275" i="9"/>
  <c r="F275" i="9"/>
  <c r="E275" i="9"/>
  <c r="B275" i="9" s="1"/>
  <c r="M274" i="9"/>
  <c r="L274" i="9"/>
  <c r="F274" i="9" s="1"/>
  <c r="E274" i="9"/>
  <c r="M273" i="9"/>
  <c r="L273" i="9"/>
  <c r="F273" i="9" s="1"/>
  <c r="B273" i="9" s="1"/>
  <c r="E273" i="9"/>
  <c r="M272" i="9"/>
  <c r="L272" i="9"/>
  <c r="F272" i="9" s="1"/>
  <c r="E272" i="9"/>
  <c r="B272" i="9" s="1"/>
  <c r="M271" i="9"/>
  <c r="L271" i="9"/>
  <c r="F271" i="9"/>
  <c r="E271" i="9"/>
  <c r="B271" i="9" s="1"/>
  <c r="M270" i="9"/>
  <c r="L270" i="9"/>
  <c r="F270" i="9" s="1"/>
  <c r="E270" i="9"/>
  <c r="B270" i="9" s="1"/>
  <c r="M269" i="9"/>
  <c r="L269" i="9"/>
  <c r="E269" i="9"/>
  <c r="M268" i="9"/>
  <c r="L268" i="9"/>
  <c r="F268" i="9" s="1"/>
  <c r="E268" i="9"/>
  <c r="B268" i="9" s="1"/>
  <c r="M267" i="9"/>
  <c r="L267" i="9"/>
  <c r="F267" i="9"/>
  <c r="E267" i="9"/>
  <c r="B267" i="9" s="1"/>
  <c r="M266" i="9"/>
  <c r="L266" i="9"/>
  <c r="F266" i="9" s="1"/>
  <c r="E266" i="9"/>
  <c r="M265" i="9"/>
  <c r="L265" i="9"/>
  <c r="F265" i="9" s="1"/>
  <c r="B265" i="9" s="1"/>
  <c r="E265" i="9"/>
  <c r="M264" i="9"/>
  <c r="L264" i="9"/>
  <c r="F264" i="9" s="1"/>
  <c r="E264" i="9"/>
  <c r="M263" i="9"/>
  <c r="L263" i="9"/>
  <c r="F263" i="9"/>
  <c r="E263" i="9"/>
  <c r="M262" i="9"/>
  <c r="L262" i="9"/>
  <c r="F262" i="9" s="1"/>
  <c r="E262" i="9"/>
  <c r="B262" i="9" s="1"/>
  <c r="M261" i="9"/>
  <c r="L261" i="9"/>
  <c r="E261" i="9"/>
  <c r="M260" i="9"/>
  <c r="L260" i="9"/>
  <c r="F260" i="9" s="1"/>
  <c r="E260" i="9"/>
  <c r="B260" i="9" s="1"/>
  <c r="M259" i="9"/>
  <c r="L259" i="9"/>
  <c r="F259" i="9"/>
  <c r="E259" i="9"/>
  <c r="B259" i="9" s="1"/>
  <c r="M258" i="9"/>
  <c r="L258" i="9"/>
  <c r="F258" i="9" s="1"/>
  <c r="E258" i="9"/>
  <c r="M257" i="9"/>
  <c r="L257" i="9"/>
  <c r="F257" i="9" s="1"/>
  <c r="B257" i="9" s="1"/>
  <c r="E257" i="9"/>
  <c r="M256" i="9"/>
  <c r="L256" i="9"/>
  <c r="F256" i="9" s="1"/>
  <c r="E256" i="9"/>
  <c r="M255" i="9"/>
  <c r="L255" i="9"/>
  <c r="F255" i="9"/>
  <c r="E255" i="9"/>
  <c r="M254" i="9"/>
  <c r="L254" i="9"/>
  <c r="F254" i="9"/>
  <c r="E254" i="9"/>
  <c r="M253" i="9"/>
  <c r="L253" i="9"/>
  <c r="F253" i="9" s="1"/>
  <c r="E253" i="9"/>
  <c r="B253" i="9"/>
  <c r="M252" i="9"/>
  <c r="L252" i="9"/>
  <c r="F252" i="9" s="1"/>
  <c r="E252" i="9"/>
  <c r="B252" i="9" s="1"/>
  <c r="M251" i="9"/>
  <c r="L251" i="9"/>
  <c r="F251" i="9"/>
  <c r="E251" i="9"/>
  <c r="M250" i="9"/>
  <c r="L250" i="9"/>
  <c r="F250" i="9"/>
  <c r="E250" i="9"/>
  <c r="M249" i="9"/>
  <c r="L249" i="9"/>
  <c r="F249" i="9" s="1"/>
  <c r="E249" i="9"/>
  <c r="B249" i="9"/>
  <c r="M248" i="9"/>
  <c r="L248" i="9"/>
  <c r="F248" i="9" s="1"/>
  <c r="E248" i="9"/>
  <c r="B248" i="9" s="1"/>
  <c r="M247" i="9"/>
  <c r="L247" i="9"/>
  <c r="F247" i="9"/>
  <c r="E247" i="9"/>
  <c r="M246" i="9"/>
  <c r="L246" i="9"/>
  <c r="F246" i="9"/>
  <c r="E246" i="9"/>
  <c r="M245" i="9"/>
  <c r="L245" i="9"/>
  <c r="F245" i="9" s="1"/>
  <c r="E245" i="9"/>
  <c r="B245" i="9"/>
  <c r="M244" i="9"/>
  <c r="L244" i="9"/>
  <c r="F244" i="9" s="1"/>
  <c r="E244" i="9"/>
  <c r="M243" i="9"/>
  <c r="F243" i="9" s="1"/>
  <c r="L243" i="9"/>
  <c r="E243" i="9"/>
  <c r="M242" i="9"/>
  <c r="F242" i="9" s="1"/>
  <c r="L242" i="9"/>
  <c r="E242" i="9"/>
  <c r="M241" i="9"/>
  <c r="L241" i="9"/>
  <c r="E241" i="9"/>
  <c r="M240" i="9"/>
  <c r="L240" i="9"/>
  <c r="E240" i="9"/>
  <c r="M239" i="9"/>
  <c r="L239" i="9"/>
  <c r="F239" i="9"/>
  <c r="E239" i="9"/>
  <c r="M238" i="9"/>
  <c r="L238" i="9"/>
  <c r="F238" i="9"/>
  <c r="E238" i="9"/>
  <c r="M237" i="9"/>
  <c r="L237" i="9"/>
  <c r="E237" i="9"/>
  <c r="M236" i="9"/>
  <c r="L236" i="9"/>
  <c r="E236" i="9"/>
  <c r="M235" i="9"/>
  <c r="L235" i="9"/>
  <c r="F235" i="9"/>
  <c r="E235" i="9"/>
  <c r="M234" i="9"/>
  <c r="L234" i="9"/>
  <c r="F234" i="9"/>
  <c r="E234" i="9"/>
  <c r="M233" i="9"/>
  <c r="L233" i="9"/>
  <c r="F233" i="9" s="1"/>
  <c r="E233" i="9"/>
  <c r="B233" i="9"/>
  <c r="M232" i="9"/>
  <c r="L232" i="9"/>
  <c r="F232" i="9" s="1"/>
  <c r="E232" i="9"/>
  <c r="B232" i="9" s="1"/>
  <c r="M231" i="9"/>
  <c r="L231" i="9"/>
  <c r="F231" i="9"/>
  <c r="E231" i="9"/>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F182" i="9"/>
  <c r="F181" i="9"/>
  <c r="F180" i="9"/>
  <c r="H179" i="9"/>
  <c r="F179" i="9"/>
  <c r="F178" i="9"/>
  <c r="F177" i="9"/>
  <c r="F176" i="9"/>
  <c r="F175" i="9"/>
  <c r="F174" i="9"/>
  <c r="H173" i="9"/>
  <c r="G173" i="9"/>
  <c r="F173" i="9"/>
  <c r="E173" i="9"/>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F155" i="9"/>
  <c r="B155" i="9"/>
  <c r="H154" i="9"/>
  <c r="G154" i="9"/>
  <c r="F154" i="9"/>
  <c r="E154" i="9"/>
  <c r="B154" i="9" s="1"/>
  <c r="H153" i="9"/>
  <c r="G153" i="9"/>
  <c r="F153" i="9"/>
  <c r="E153" i="9"/>
  <c r="H152" i="9"/>
  <c r="G152" i="9"/>
  <c r="E152" i="9" s="1"/>
  <c r="F152" i="9"/>
  <c r="H151" i="9"/>
  <c r="G151" i="9"/>
  <c r="E151" i="9" s="1"/>
  <c r="F151" i="9"/>
  <c r="B151" i="9"/>
  <c r="H150" i="9"/>
  <c r="G150" i="9"/>
  <c r="F150" i="9"/>
  <c r="E150" i="9"/>
  <c r="B150" i="9" s="1"/>
  <c r="H149" i="9"/>
  <c r="G149" i="9"/>
  <c r="F149" i="9"/>
  <c r="E149" i="9"/>
  <c r="H148" i="9"/>
  <c r="G148" i="9"/>
  <c r="E148" i="9" s="1"/>
  <c r="F148" i="9"/>
  <c r="H147" i="9"/>
  <c r="G147" i="9"/>
  <c r="E147" i="9" s="1"/>
  <c r="F147" i="9"/>
  <c r="B147" i="9"/>
  <c r="H146" i="9"/>
  <c r="G146" i="9"/>
  <c r="F146" i="9"/>
  <c r="E146" i="9"/>
  <c r="B146" i="9" s="1"/>
  <c r="H145" i="9"/>
  <c r="G145" i="9"/>
  <c r="F145" i="9"/>
  <c r="E145" i="9"/>
  <c r="H144" i="9"/>
  <c r="G144" i="9"/>
  <c r="E144" i="9" s="1"/>
  <c r="B144" i="9" s="1"/>
  <c r="F144" i="9"/>
  <c r="H143" i="9"/>
  <c r="G143" i="9"/>
  <c r="E143" i="9" s="1"/>
  <c r="F143" i="9"/>
  <c r="B143" i="9"/>
  <c r="H142" i="9"/>
  <c r="G142" i="9"/>
  <c r="F142" i="9"/>
  <c r="E142" i="9"/>
  <c r="B142" i="9" s="1"/>
  <c r="H141" i="9"/>
  <c r="G141" i="9"/>
  <c r="F141" i="9"/>
  <c r="E141" i="9"/>
  <c r="H140" i="9"/>
  <c r="G140" i="9"/>
  <c r="E140" i="9" s="1"/>
  <c r="B140" i="9" s="1"/>
  <c r="F140" i="9"/>
  <c r="H139" i="9"/>
  <c r="G139" i="9"/>
  <c r="E139" i="9" s="1"/>
  <c r="F139" i="9"/>
  <c r="B139" i="9"/>
  <c r="H138" i="9"/>
  <c r="G138" i="9"/>
  <c r="F138" i="9"/>
  <c r="E138" i="9"/>
  <c r="B138" i="9" s="1"/>
  <c r="H137" i="9"/>
  <c r="G137" i="9"/>
  <c r="F137" i="9"/>
  <c r="E137" i="9"/>
  <c r="H136" i="9"/>
  <c r="G136" i="9"/>
  <c r="E136" i="9" s="1"/>
  <c r="F136" i="9"/>
  <c r="H135" i="9"/>
  <c r="G135" i="9"/>
  <c r="F135" i="9"/>
  <c r="H134" i="9"/>
  <c r="G134" i="9"/>
  <c r="F134" i="9"/>
  <c r="E134" i="9"/>
  <c r="B134" i="9" s="1"/>
  <c r="H133" i="9"/>
  <c r="G133" i="9"/>
  <c r="F133" i="9"/>
  <c r="E133" i="9"/>
  <c r="H132" i="9"/>
  <c r="G132" i="9"/>
  <c r="E132" i="9" s="1"/>
  <c r="F132" i="9"/>
  <c r="H131" i="9"/>
  <c r="G131" i="9"/>
  <c r="F131" i="9"/>
  <c r="H130" i="9"/>
  <c r="G130" i="9"/>
  <c r="F130" i="9"/>
  <c r="E130" i="9"/>
  <c r="B130" i="9" s="1"/>
  <c r="H129" i="9"/>
  <c r="G129" i="9"/>
  <c r="F129" i="9"/>
  <c r="E129" i="9"/>
  <c r="H128" i="9"/>
  <c r="G128" i="9"/>
  <c r="E128" i="9" s="1"/>
  <c r="B128" i="9" s="1"/>
  <c r="F128" i="9"/>
  <c r="H127" i="9"/>
  <c r="G127" i="9"/>
  <c r="F127" i="9"/>
  <c r="H126" i="9"/>
  <c r="G126" i="9"/>
  <c r="F126" i="9"/>
  <c r="E126" i="9"/>
  <c r="B126" i="9" s="1"/>
  <c r="H125" i="9"/>
  <c r="G125" i="9"/>
  <c r="F125" i="9"/>
  <c r="E125" i="9"/>
  <c r="H124" i="9"/>
  <c r="G124" i="9"/>
  <c r="E124" i="9" s="1"/>
  <c r="B124" i="9" s="1"/>
  <c r="F124" i="9"/>
  <c r="H123" i="9"/>
  <c r="G123" i="9"/>
  <c r="F123" i="9"/>
  <c r="H122" i="9"/>
  <c r="G122" i="9"/>
  <c r="F122" i="9"/>
  <c r="E122" i="9"/>
  <c r="B122" i="9" s="1"/>
  <c r="H121" i="9"/>
  <c r="G121" i="9"/>
  <c r="F121" i="9"/>
  <c r="E121" i="9"/>
  <c r="H120" i="9"/>
  <c r="G120" i="9"/>
  <c r="E120" i="9" s="1"/>
  <c r="F120" i="9"/>
  <c r="H119" i="9"/>
  <c r="G119" i="9"/>
  <c r="F119" i="9"/>
  <c r="H118" i="9"/>
  <c r="G118" i="9"/>
  <c r="F118" i="9"/>
  <c r="E118" i="9"/>
  <c r="B118" i="9" s="1"/>
  <c r="H117" i="9"/>
  <c r="G117" i="9"/>
  <c r="F117" i="9"/>
  <c r="E117" i="9"/>
  <c r="H116" i="9"/>
  <c r="G116" i="9"/>
  <c r="E116" i="9" s="1"/>
  <c r="F116" i="9"/>
  <c r="H115" i="9"/>
  <c r="G115" i="9"/>
  <c r="F115" i="9"/>
  <c r="H114" i="9"/>
  <c r="G114" i="9"/>
  <c r="F114" i="9"/>
  <c r="E114" i="9"/>
  <c r="B114" i="9" s="1"/>
  <c r="H113" i="9"/>
  <c r="G113" i="9"/>
  <c r="F113" i="9"/>
  <c r="E113" i="9"/>
  <c r="H112" i="9"/>
  <c r="G112" i="9"/>
  <c r="E112" i="9" s="1"/>
  <c r="B112" i="9" s="1"/>
  <c r="F112" i="9"/>
  <c r="H111" i="9"/>
  <c r="G111" i="9"/>
  <c r="F111" i="9"/>
  <c r="H110" i="9"/>
  <c r="G110" i="9"/>
  <c r="F110" i="9"/>
  <c r="E110" i="9"/>
  <c r="B110" i="9" s="1"/>
  <c r="H109" i="9"/>
  <c r="G109" i="9"/>
  <c r="F109" i="9"/>
  <c r="E109" i="9"/>
  <c r="H108" i="9"/>
  <c r="G108" i="9"/>
  <c r="E108" i="9" s="1"/>
  <c r="B108" i="9" s="1"/>
  <c r="F108" i="9"/>
  <c r="H107" i="9"/>
  <c r="G107" i="9"/>
  <c r="F107" i="9"/>
  <c r="H106" i="9"/>
  <c r="G106" i="9"/>
  <c r="F106" i="9"/>
  <c r="E106" i="9"/>
  <c r="H105" i="9"/>
  <c r="G105" i="9"/>
  <c r="E105" i="9" s="1"/>
  <c r="F105" i="9"/>
  <c r="H104" i="9"/>
  <c r="G104" i="9"/>
  <c r="F104" i="9"/>
  <c r="H103" i="9"/>
  <c r="G103" i="9"/>
  <c r="F103" i="9"/>
  <c r="E103" i="9"/>
  <c r="B103" i="9" s="1"/>
  <c r="H102" i="9"/>
  <c r="G102" i="9"/>
  <c r="F102" i="9"/>
  <c r="E102" i="9"/>
  <c r="H101" i="9"/>
  <c r="G101" i="9"/>
  <c r="E101" i="9" s="1"/>
  <c r="F101" i="9"/>
  <c r="H100" i="9"/>
  <c r="G100" i="9"/>
  <c r="F100" i="9"/>
  <c r="H99" i="9"/>
  <c r="G99" i="9"/>
  <c r="F99" i="9"/>
  <c r="E99" i="9"/>
  <c r="B99" i="9" s="1"/>
  <c r="H98" i="9"/>
  <c r="G98" i="9"/>
  <c r="F98" i="9"/>
  <c r="E98" i="9"/>
  <c r="H97" i="9"/>
  <c r="G97" i="9"/>
  <c r="E97" i="9" s="1"/>
  <c r="F97" i="9"/>
  <c r="H96" i="9"/>
  <c r="G96" i="9"/>
  <c r="F96" i="9"/>
  <c r="H95" i="9"/>
  <c r="G95" i="9"/>
  <c r="F95" i="9"/>
  <c r="E95" i="9"/>
  <c r="B95" i="9" s="1"/>
  <c r="H94" i="9"/>
  <c r="G94" i="9"/>
  <c r="F94" i="9"/>
  <c r="E94" i="9"/>
  <c r="H93" i="9"/>
  <c r="G93" i="9"/>
  <c r="E93" i="9" s="1"/>
  <c r="F93" i="9"/>
  <c r="H92" i="9"/>
  <c r="G92" i="9"/>
  <c r="F92" i="9"/>
  <c r="H91" i="9"/>
  <c r="G91" i="9"/>
  <c r="F91" i="9"/>
  <c r="E91" i="9"/>
  <c r="B91" i="9" s="1"/>
  <c r="H90" i="9"/>
  <c r="G90" i="9"/>
  <c r="F90" i="9"/>
  <c r="E90" i="9"/>
  <c r="H89" i="9"/>
  <c r="G89" i="9"/>
  <c r="E89" i="9" s="1"/>
  <c r="F89" i="9"/>
  <c r="H88" i="9"/>
  <c r="G88" i="9"/>
  <c r="F88" i="9"/>
  <c r="H87" i="9"/>
  <c r="G87" i="9"/>
  <c r="F87" i="9"/>
  <c r="E87" i="9"/>
  <c r="B87" i="9" s="1"/>
  <c r="H86" i="9"/>
  <c r="G86" i="9"/>
  <c r="F86" i="9"/>
  <c r="E86" i="9"/>
  <c r="H85" i="9"/>
  <c r="G85" i="9"/>
  <c r="E85" i="9" s="1"/>
  <c r="F85" i="9"/>
  <c r="H84" i="9"/>
  <c r="G84" i="9"/>
  <c r="F84" i="9"/>
  <c r="H83" i="9"/>
  <c r="G83" i="9"/>
  <c r="F83" i="9"/>
  <c r="E83" i="9"/>
  <c r="B83" i="9" s="1"/>
  <c r="H82" i="9"/>
  <c r="G82" i="9"/>
  <c r="F82" i="9"/>
  <c r="E82" i="9"/>
  <c r="H81" i="9"/>
  <c r="G81" i="9"/>
  <c r="E81" i="9" s="1"/>
  <c r="F81" i="9"/>
  <c r="H80" i="9"/>
  <c r="G80" i="9"/>
  <c r="F80" i="9"/>
  <c r="H79" i="9"/>
  <c r="G79" i="9"/>
  <c r="F79" i="9"/>
  <c r="E79" i="9"/>
  <c r="B79" i="9" s="1"/>
  <c r="H78" i="9"/>
  <c r="G78" i="9"/>
  <c r="F78" i="9"/>
  <c r="E78" i="9"/>
  <c r="H77" i="9"/>
  <c r="G77" i="9"/>
  <c r="E77" i="9" s="1"/>
  <c r="F77" i="9"/>
  <c r="H76" i="9"/>
  <c r="G76" i="9"/>
  <c r="F76" i="9"/>
  <c r="H75" i="9"/>
  <c r="G75" i="9"/>
  <c r="F75" i="9"/>
  <c r="E75" i="9"/>
  <c r="B75" i="9" s="1"/>
  <c r="H74" i="9"/>
  <c r="G74" i="9"/>
  <c r="F74" i="9"/>
  <c r="E74" i="9"/>
  <c r="H73" i="9"/>
  <c r="G73" i="9"/>
  <c r="E73" i="9" s="1"/>
  <c r="F73" i="9"/>
  <c r="H72" i="9"/>
  <c r="G72" i="9"/>
  <c r="F72" i="9"/>
  <c r="H71" i="9"/>
  <c r="G71" i="9"/>
  <c r="F71" i="9"/>
  <c r="E71" i="9"/>
  <c r="B71" i="9" s="1"/>
  <c r="H70" i="9"/>
  <c r="G70" i="9"/>
  <c r="F70" i="9"/>
  <c r="E70" i="9"/>
  <c r="H69" i="9"/>
  <c r="G69" i="9"/>
  <c r="E69" i="9" s="1"/>
  <c r="F69" i="9"/>
  <c r="H68" i="9"/>
  <c r="G68" i="9"/>
  <c r="F68" i="9"/>
  <c r="H67" i="9"/>
  <c r="G67" i="9"/>
  <c r="F67" i="9"/>
  <c r="E67" i="9"/>
  <c r="B67" i="9" s="1"/>
  <c r="H66" i="9"/>
  <c r="G66" i="9"/>
  <c r="F66" i="9"/>
  <c r="E66" i="9"/>
  <c r="H65" i="9"/>
  <c r="G65" i="9"/>
  <c r="E65" i="9" s="1"/>
  <c r="F65" i="9"/>
  <c r="H64" i="9"/>
  <c r="G64" i="9"/>
  <c r="F64" i="9"/>
  <c r="H63" i="9"/>
  <c r="G63" i="9"/>
  <c r="F63" i="9"/>
  <c r="E63" i="9"/>
  <c r="B63" i="9" s="1"/>
  <c r="H62" i="9"/>
  <c r="G62" i="9"/>
  <c r="F62" i="9"/>
  <c r="E62" i="9"/>
  <c r="H61" i="9"/>
  <c r="G61" i="9"/>
  <c r="E61" i="9" s="1"/>
  <c r="F61" i="9"/>
  <c r="H60" i="9"/>
  <c r="G60" i="9"/>
  <c r="F60" i="9"/>
  <c r="H59" i="9"/>
  <c r="G59" i="9"/>
  <c r="F59" i="9"/>
  <c r="E59" i="9"/>
  <c r="B59" i="9" s="1"/>
  <c r="H58" i="9"/>
  <c r="G58" i="9"/>
  <c r="F58" i="9"/>
  <c r="E58" i="9"/>
  <c r="H57" i="9"/>
  <c r="G57" i="9"/>
  <c r="E57" i="9" s="1"/>
  <c r="F57" i="9"/>
  <c r="H56" i="9"/>
  <c r="G56" i="9"/>
  <c r="F56" i="9"/>
  <c r="H55" i="9"/>
  <c r="E55" i="9" s="1"/>
  <c r="B55" i="9" s="1"/>
  <c r="G55" i="9"/>
  <c r="F55" i="9"/>
  <c r="H54" i="9"/>
  <c r="E54" i="9" s="1"/>
  <c r="G54" i="9"/>
  <c r="F54" i="9"/>
  <c r="H53" i="9"/>
  <c r="G53" i="9"/>
  <c r="F53" i="9"/>
  <c r="H52" i="9"/>
  <c r="G52" i="9"/>
  <c r="F52" i="9"/>
  <c r="H51" i="9"/>
  <c r="G51" i="9"/>
  <c r="F51" i="9"/>
  <c r="E51" i="9"/>
  <c r="B51" i="9" s="1"/>
  <c r="H50" i="9"/>
  <c r="G50" i="9"/>
  <c r="F50" i="9"/>
  <c r="E50" i="9"/>
  <c r="H49" i="9"/>
  <c r="G49" i="9"/>
  <c r="F49" i="9"/>
  <c r="H48" i="9"/>
  <c r="G48" i="9"/>
  <c r="F48" i="9"/>
  <c r="H47" i="9"/>
  <c r="G47" i="9"/>
  <c r="F47" i="9"/>
  <c r="E47" i="9"/>
  <c r="B47" i="9" s="1"/>
  <c r="H46" i="9"/>
  <c r="G46" i="9"/>
  <c r="F46" i="9"/>
  <c r="E46" i="9"/>
  <c r="H45" i="9"/>
  <c r="G45" i="9"/>
  <c r="E45" i="9" s="1"/>
  <c r="F45" i="9"/>
  <c r="H44" i="9"/>
  <c r="G44" i="9"/>
  <c r="F44" i="9"/>
  <c r="H43" i="9"/>
  <c r="G43" i="9"/>
  <c r="F43" i="9"/>
  <c r="E43" i="9"/>
  <c r="B43" i="9" s="1"/>
  <c r="H42" i="9"/>
  <c r="G42" i="9"/>
  <c r="F42" i="9"/>
  <c r="E42" i="9"/>
  <c r="H41" i="9"/>
  <c r="G41" i="9"/>
  <c r="E41" i="9" s="1"/>
  <c r="F41" i="9"/>
  <c r="H40" i="9"/>
  <c r="G40" i="9"/>
  <c r="F40" i="9"/>
  <c r="H39" i="9"/>
  <c r="G39" i="9"/>
  <c r="F39" i="9"/>
  <c r="E39" i="9"/>
  <c r="B39" i="9" s="1"/>
  <c r="H38" i="9"/>
  <c r="G38" i="9"/>
  <c r="F38" i="9"/>
  <c r="E38" i="9"/>
  <c r="H37" i="9"/>
  <c r="G37" i="9"/>
  <c r="F37" i="9"/>
  <c r="H36" i="9"/>
  <c r="G36" i="9"/>
  <c r="F36" i="9"/>
  <c r="H35" i="9"/>
  <c r="E35" i="9" s="1"/>
  <c r="B35" i="9" s="1"/>
  <c r="G35" i="9"/>
  <c r="F35" i="9"/>
  <c r="H34" i="9"/>
  <c r="E34" i="9" s="1"/>
  <c r="G34" i="9"/>
  <c r="F34" i="9"/>
  <c r="H33" i="9"/>
  <c r="G33" i="9"/>
  <c r="E33" i="9" s="1"/>
  <c r="F33" i="9"/>
  <c r="H32" i="9"/>
  <c r="G32" i="9"/>
  <c r="F32" i="9"/>
  <c r="H31" i="9"/>
  <c r="G31" i="9"/>
  <c r="F31" i="9"/>
  <c r="H30" i="9"/>
  <c r="G30" i="9"/>
  <c r="F30" i="9"/>
  <c r="E30" i="9"/>
  <c r="H29" i="9"/>
  <c r="G29" i="9"/>
  <c r="E29" i="9" s="1"/>
  <c r="F29" i="9"/>
  <c r="H28" i="9"/>
  <c r="G28" i="9"/>
  <c r="F28" i="9"/>
  <c r="H27" i="9"/>
  <c r="G27" i="9"/>
  <c r="F27" i="9"/>
  <c r="E27" i="9"/>
  <c r="B27" i="9" s="1"/>
  <c r="H26" i="9"/>
  <c r="E26" i="9" s="1"/>
  <c r="B26" i="9" s="1"/>
  <c r="G26" i="9"/>
  <c r="F26" i="9"/>
  <c r="H25" i="9"/>
  <c r="G25" i="9"/>
  <c r="F25" i="9"/>
  <c r="F24" i="9"/>
  <c r="F4" i="9"/>
  <c r="O3" i="9"/>
  <c r="G296" i="9" s="1"/>
  <c r="I3" i="9"/>
  <c r="G206" i="9" s="1"/>
  <c r="E206" i="9" s="1"/>
  <c r="B206" i="9" s="1"/>
  <c r="H3" i="9"/>
  <c r="G3" i="9"/>
  <c r="D104" i="8"/>
  <c r="C1681" i="1" s="1"/>
  <c r="D97" i="8"/>
  <c r="D92" i="8"/>
  <c r="D87" i="8"/>
  <c r="D82" i="8"/>
  <c r="D77" i="8"/>
  <c r="D72" i="8"/>
  <c r="D67" i="8"/>
  <c r="D62" i="8"/>
  <c r="D57" i="8"/>
  <c r="D52" i="8"/>
  <c r="D51" i="8" s="1"/>
  <c r="D46" i="8"/>
  <c r="D45" i="8" s="1"/>
  <c r="D37" i="8"/>
  <c r="D27" i="8"/>
  <c r="D25" i="8" s="1"/>
  <c r="C1602" i="1" s="1"/>
  <c r="H1602" i="1" s="1"/>
  <c r="D18" i="8"/>
  <c r="D8" i="8"/>
  <c r="D6" i="8"/>
  <c r="C1583" i="1" s="1"/>
  <c r="E44" i="7"/>
  <c r="D44" i="7"/>
  <c r="E39" i="7"/>
  <c r="D39" i="7"/>
  <c r="D38" i="7" s="1"/>
  <c r="E30" i="7"/>
  <c r="D30" i="7"/>
  <c r="D22" i="7" s="1"/>
  <c r="E23" i="7"/>
  <c r="D1556" i="1" s="1"/>
  <c r="D23" i="7"/>
  <c r="E14" i="7"/>
  <c r="D14" i="7"/>
  <c r="E7" i="7"/>
  <c r="E6" i="7" s="1"/>
  <c r="D1539" i="1" s="1"/>
  <c r="H1539" i="1" s="1"/>
  <c r="D7" i="7"/>
  <c r="D6" i="7"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4" i="5"/>
  <c r="D274" i="5"/>
  <c r="C1278" i="1" s="1"/>
  <c r="F273" i="5"/>
  <c r="F272" i="5"/>
  <c r="F271" i="5"/>
  <c r="F270" i="5"/>
  <c r="F269" i="5"/>
  <c r="F268" i="5"/>
  <c r="F267" i="5"/>
  <c r="F266" i="5"/>
  <c r="F265" i="5"/>
  <c r="E264" i="5"/>
  <c r="D264" i="5"/>
  <c r="F264" i="5" s="1"/>
  <c r="F263" i="5"/>
  <c r="F262" i="5"/>
  <c r="F261" i="5"/>
  <c r="E260" i="5"/>
  <c r="D1264" i="1" s="1"/>
  <c r="D260" i="5"/>
  <c r="F259" i="5"/>
  <c r="F258" i="5"/>
  <c r="F257" i="5"/>
  <c r="E256" i="5"/>
  <c r="D1260" i="1" s="1"/>
  <c r="D256" i="5"/>
  <c r="D255" i="5" s="1"/>
  <c r="C1259" i="1" s="1"/>
  <c r="F254" i="5"/>
  <c r="F253" i="5"/>
  <c r="E252" i="5"/>
  <c r="D1256" i="1" s="1"/>
  <c r="D252" i="5"/>
  <c r="C1256" i="1" s="1"/>
  <c r="F250" i="5"/>
  <c r="F249" i="5"/>
  <c r="E248" i="5"/>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F174" i="5"/>
  <c r="F173" i="5"/>
  <c r="F172" i="5"/>
  <c r="E171" i="5"/>
  <c r="F171" i="5"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E150" i="5"/>
  <c r="D150" i="5"/>
  <c r="D147" i="5" s="1"/>
  <c r="C1152" i="1" s="1"/>
  <c r="F149" i="5"/>
  <c r="F148" i="5"/>
  <c r="E147" i="5"/>
  <c r="D1152" i="1" s="1"/>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F82" i="5" s="1"/>
  <c r="D82" i="5"/>
  <c r="F81" i="5"/>
  <c r="F80" i="5"/>
  <c r="F79" i="5"/>
  <c r="F78" i="5"/>
  <c r="F77" i="5"/>
  <c r="F76" i="5"/>
  <c r="E76" i="5"/>
  <c r="D76" i="5"/>
  <c r="F75" i="5"/>
  <c r="F74" i="5"/>
  <c r="F73" i="5"/>
  <c r="F72" i="5"/>
  <c r="E71" i="5"/>
  <c r="E70" i="5" s="1"/>
  <c r="D1075" i="1" s="1"/>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E12" i="5" s="1"/>
  <c r="D13" i="5"/>
  <c r="D12" i="5"/>
  <c r="F11" i="5"/>
  <c r="F10" i="5"/>
  <c r="F9" i="5"/>
  <c r="F8" i="5"/>
  <c r="E8" i="5"/>
  <c r="D1013" i="1" s="1"/>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F532" i="4"/>
  <c r="E532" i="4"/>
  <c r="D532" i="4"/>
  <c r="F531" i="4"/>
  <c r="F530" i="4"/>
  <c r="E529" i="4"/>
  <c r="D529" i="4"/>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D428" i="4"/>
  <c r="C423" i="1" s="1"/>
  <c r="F427" i="4"/>
  <c r="E427" i="4"/>
  <c r="D422" i="1" s="1"/>
  <c r="H422" i="1" s="1"/>
  <c r="D427" i="4"/>
  <c r="D648" i="4" s="1"/>
  <c r="F648" i="4" s="1"/>
  <c r="E426" i="4"/>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E361" i="4" s="1"/>
  <c r="D362" i="4"/>
  <c r="F361" i="4"/>
  <c r="D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26" i="1" s="1"/>
  <c r="D237" i="4"/>
  <c r="F237"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49" i="1" s="1"/>
  <c r="D154" i="4"/>
  <c r="F154" i="4" s="1"/>
  <c r="F151" i="4"/>
  <c r="F150" i="4"/>
  <c r="F149" i="4"/>
  <c r="F148" i="4"/>
  <c r="F147" i="4"/>
  <c r="F146" i="4"/>
  <c r="F145" i="4"/>
  <c r="F144" i="4"/>
  <c r="F143" i="4"/>
  <c r="F142" i="4"/>
  <c r="F141" i="4"/>
  <c r="E141" i="4"/>
  <c r="D141" i="4"/>
  <c r="F140" i="4"/>
  <c r="E140" i="4"/>
  <c r="D140" i="4"/>
  <c r="F139" i="4"/>
  <c r="F138" i="4"/>
  <c r="F137" i="4"/>
  <c r="F136" i="4"/>
  <c r="E135" i="4"/>
  <c r="E134" i="4" s="1"/>
  <c r="D130" i="1" s="1"/>
  <c r="D135" i="4"/>
  <c r="D134" i="4"/>
  <c r="F134" i="4" s="1"/>
  <c r="F133" i="4"/>
  <c r="F132" i="4"/>
  <c r="F131" i="4"/>
  <c r="F130" i="4"/>
  <c r="E129" i="4"/>
  <c r="F129" i="4" s="1"/>
  <c r="D129" i="4"/>
  <c r="F128" i="4"/>
  <c r="F127" i="4"/>
  <c r="E126" i="4"/>
  <c r="D126" i="4"/>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D82" i="4" s="1"/>
  <c r="F82"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202" i="9" s="1"/>
  <c r="E202" i="9" s="1"/>
  <c r="B202" i="9" s="1"/>
  <c r="G41" i="3"/>
  <c r="B41" i="3"/>
  <c r="I40"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I28" i="3"/>
  <c r="H28"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G1685" i="1"/>
  <c r="C1685" i="1"/>
  <c r="H1685" i="1" s="1"/>
  <c r="C1684" i="1"/>
  <c r="C1683" i="1"/>
  <c r="G1683" i="1" s="1"/>
  <c r="H1682" i="1"/>
  <c r="G1682" i="1"/>
  <c r="C1682" i="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C1628" i="1"/>
  <c r="H1627" i="1"/>
  <c r="C1627" i="1"/>
  <c r="G1627" i="1" s="1"/>
  <c r="H1626" i="1"/>
  <c r="G1626" i="1"/>
  <c r="C1626" i="1"/>
  <c r="G1625" i="1"/>
  <c r="C1625" i="1"/>
  <c r="H1625" i="1" s="1"/>
  <c r="C1624" i="1"/>
  <c r="H1623" i="1"/>
  <c r="C1623" i="1"/>
  <c r="G1623" i="1" s="1"/>
  <c r="H1622" i="1"/>
  <c r="G1622" i="1"/>
  <c r="C1622" i="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H1610" i="1"/>
  <c r="G1610" i="1"/>
  <c r="C1610" i="1"/>
  <c r="G1609" i="1"/>
  <c r="C1609" i="1"/>
  <c r="H1609" i="1" s="1"/>
  <c r="C1608" i="1"/>
  <c r="H1607" i="1"/>
  <c r="C1607" i="1"/>
  <c r="G1607" i="1" s="1"/>
  <c r="H1606" i="1"/>
  <c r="G1606" i="1"/>
  <c r="C1606" i="1"/>
  <c r="G1605" i="1"/>
  <c r="C1605" i="1"/>
  <c r="H1605" i="1" s="1"/>
  <c r="C1604" i="1"/>
  <c r="H1603" i="1"/>
  <c r="C1603" i="1"/>
  <c r="G1603" i="1" s="1"/>
  <c r="G1601" i="1"/>
  <c r="C1601" i="1"/>
  <c r="H1601" i="1" s="1"/>
  <c r="C1600" i="1"/>
  <c r="H1599" i="1"/>
  <c r="C1599" i="1"/>
  <c r="G1599" i="1" s="1"/>
  <c r="H1598" i="1"/>
  <c r="G1598" i="1"/>
  <c r="C1598" i="1"/>
  <c r="G1597" i="1"/>
  <c r="C1597" i="1"/>
  <c r="H1597" i="1" s="1"/>
  <c r="C1596" i="1"/>
  <c r="H1595" i="1"/>
  <c r="C1595" i="1"/>
  <c r="G1595" i="1" s="1"/>
  <c r="G1594" i="1"/>
  <c r="C1594" i="1"/>
  <c r="H1594" i="1" s="1"/>
  <c r="G1593" i="1"/>
  <c r="C1593" i="1"/>
  <c r="H1593" i="1" s="1"/>
  <c r="C1592" i="1"/>
  <c r="H1591" i="1"/>
  <c r="C1591" i="1"/>
  <c r="G1591" i="1" s="1"/>
  <c r="H1590" i="1"/>
  <c r="G1590" i="1"/>
  <c r="C1590" i="1"/>
  <c r="G1589" i="1"/>
  <c r="C1589" i="1"/>
  <c r="H1589" i="1" s="1"/>
  <c r="C1588" i="1"/>
  <c r="C1587" i="1"/>
  <c r="G1587" i="1" s="1"/>
  <c r="G1586" i="1"/>
  <c r="C1586" i="1"/>
  <c r="H1586" i="1" s="1"/>
  <c r="C1585" i="1"/>
  <c r="H1585" i="1" s="1"/>
  <c r="C1584" i="1"/>
  <c r="H1582" i="1"/>
  <c r="G1582" i="1"/>
  <c r="C1582" i="1"/>
  <c r="D1581" i="1"/>
  <c r="C1581" i="1"/>
  <c r="G1580" i="1"/>
  <c r="D1580" i="1"/>
  <c r="J1580" i="1" s="1"/>
  <c r="C1580" i="1"/>
  <c r="H1580" i="1" s="1"/>
  <c r="D1579" i="1"/>
  <c r="C1579" i="1"/>
  <c r="G1578" i="1"/>
  <c r="D1578" i="1"/>
  <c r="J1578" i="1" s="1"/>
  <c r="C1578" i="1"/>
  <c r="G1577" i="1"/>
  <c r="D1577" i="1"/>
  <c r="H1577" i="1" s="1"/>
  <c r="C1577" i="1"/>
  <c r="D1576" i="1"/>
  <c r="C1576" i="1"/>
  <c r="D1575" i="1"/>
  <c r="J1575" i="1" s="1"/>
  <c r="C1575" i="1"/>
  <c r="D1574" i="1"/>
  <c r="C1574" i="1"/>
  <c r="G1573" i="1"/>
  <c r="D1573" i="1"/>
  <c r="J1573" i="1" s="1"/>
  <c r="C1573" i="1"/>
  <c r="D1572" i="1"/>
  <c r="H1572" i="1" s="1"/>
  <c r="C1572" i="1"/>
  <c r="C1571" i="1"/>
  <c r="D1570" i="1"/>
  <c r="C1570" i="1"/>
  <c r="D1569" i="1"/>
  <c r="J1569" i="1" s="1"/>
  <c r="C1569" i="1"/>
  <c r="D1568" i="1"/>
  <c r="C1568" i="1"/>
  <c r="D1567" i="1"/>
  <c r="J1567" i="1" s="1"/>
  <c r="C1567" i="1"/>
  <c r="H1567" i="1" s="1"/>
  <c r="D1566" i="1"/>
  <c r="C1566" i="1"/>
  <c r="D1565" i="1"/>
  <c r="J1565" i="1" s="1"/>
  <c r="C1565" i="1"/>
  <c r="H1565" i="1" s="1"/>
  <c r="D1564" i="1"/>
  <c r="C1564" i="1"/>
  <c r="D1563" i="1"/>
  <c r="C1563" i="1"/>
  <c r="G1562" i="1"/>
  <c r="D1562" i="1"/>
  <c r="J1562" i="1" s="1"/>
  <c r="C1562" i="1"/>
  <c r="D1561" i="1"/>
  <c r="C1561" i="1"/>
  <c r="D1560" i="1"/>
  <c r="J1560" i="1" s="1"/>
  <c r="C1560" i="1"/>
  <c r="D1559" i="1"/>
  <c r="C1559" i="1"/>
  <c r="G1558" i="1"/>
  <c r="D1558" i="1"/>
  <c r="J1558" i="1" s="1"/>
  <c r="C1558" i="1"/>
  <c r="D1557" i="1"/>
  <c r="C1557" i="1"/>
  <c r="C1556" i="1"/>
  <c r="C1555" i="1"/>
  <c r="G1554" i="1"/>
  <c r="D1554" i="1"/>
  <c r="J1554" i="1" s="1"/>
  <c r="C1554" i="1"/>
  <c r="D1553" i="1"/>
  <c r="C1553" i="1"/>
  <c r="G1552" i="1"/>
  <c r="D1552" i="1"/>
  <c r="J1552" i="1" s="1"/>
  <c r="C1552" i="1"/>
  <c r="D1551" i="1"/>
  <c r="C1551" i="1"/>
  <c r="G1550" i="1"/>
  <c r="D1550" i="1"/>
  <c r="J1550" i="1" s="1"/>
  <c r="C1550" i="1"/>
  <c r="D1549" i="1"/>
  <c r="C1549" i="1"/>
  <c r="D1548" i="1"/>
  <c r="J1548" i="1" s="1"/>
  <c r="C1548" i="1"/>
  <c r="D1547" i="1"/>
  <c r="H1547" i="1" s="1"/>
  <c r="C1547" i="1"/>
  <c r="D1546" i="1"/>
  <c r="J1546" i="1" s="1"/>
  <c r="C1546" i="1"/>
  <c r="H1545" i="1"/>
  <c r="D1545" i="1"/>
  <c r="G1545" i="1" s="1"/>
  <c r="C1545" i="1"/>
  <c r="J1545" i="1" s="1"/>
  <c r="J1544" i="1"/>
  <c r="D1544" i="1"/>
  <c r="C1544" i="1"/>
  <c r="H1544" i="1" s="1"/>
  <c r="H1543" i="1"/>
  <c r="G1543" i="1"/>
  <c r="D1543" i="1"/>
  <c r="C1543" i="1"/>
  <c r="J1542" i="1"/>
  <c r="D1542" i="1"/>
  <c r="C1542" i="1"/>
  <c r="G1541" i="1"/>
  <c r="D1541" i="1"/>
  <c r="H1541" i="1" s="1"/>
  <c r="C1541" i="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G1505" i="1"/>
  <c r="D1505" i="1"/>
  <c r="H1505" i="1" s="1"/>
  <c r="C1505" i="1"/>
  <c r="H1504" i="1"/>
  <c r="G1504" i="1"/>
  <c r="D1504" i="1"/>
  <c r="C1504"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H1400" i="1" s="1"/>
  <c r="C1400" i="1"/>
  <c r="H1399" i="1"/>
  <c r="D1399" i="1"/>
  <c r="C1399" i="1"/>
  <c r="G1399" i="1" s="1"/>
  <c r="D1398" i="1"/>
  <c r="G1398" i="1" s="1"/>
  <c r="C1398" i="1"/>
  <c r="H1397" i="1"/>
  <c r="G1397" i="1"/>
  <c r="D1397" i="1"/>
  <c r="C1397" i="1"/>
  <c r="D1396" i="1"/>
  <c r="H1396" i="1" s="1"/>
  <c r="C1396" i="1"/>
  <c r="H1395" i="1"/>
  <c r="D1395" i="1"/>
  <c r="C1395" i="1"/>
  <c r="G1395" i="1" s="1"/>
  <c r="D1394" i="1"/>
  <c r="H1394" i="1" s="1"/>
  <c r="C1394" i="1"/>
  <c r="H1393" i="1"/>
  <c r="G1393" i="1"/>
  <c r="D1393" i="1"/>
  <c r="C1393" i="1"/>
  <c r="H1392" i="1"/>
  <c r="D1392" i="1"/>
  <c r="G1392" i="1" s="1"/>
  <c r="C1392" i="1"/>
  <c r="D1391" i="1"/>
  <c r="H1391" i="1" s="1"/>
  <c r="C1391" i="1"/>
  <c r="H1390" i="1"/>
  <c r="D1390" i="1"/>
  <c r="C1390" i="1"/>
  <c r="G1390" i="1" s="1"/>
  <c r="H1389" i="1"/>
  <c r="G1389" i="1"/>
  <c r="D1389" i="1"/>
  <c r="C1389" i="1"/>
  <c r="H1388" i="1"/>
  <c r="D1388" i="1"/>
  <c r="C1388" i="1"/>
  <c r="H1387" i="1"/>
  <c r="G1387" i="1"/>
  <c r="D1387" i="1"/>
  <c r="C1387" i="1"/>
  <c r="D1386" i="1"/>
  <c r="H1386" i="1" s="1"/>
  <c r="C1386" i="1"/>
  <c r="D1385" i="1"/>
  <c r="H1385" i="1" s="1"/>
  <c r="C1385" i="1"/>
  <c r="G1385" i="1" s="1"/>
  <c r="H1384" i="1"/>
  <c r="D1384" i="1"/>
  <c r="C1384" i="1"/>
  <c r="H1383" i="1"/>
  <c r="D1383" i="1"/>
  <c r="G1383" i="1" s="1"/>
  <c r="C1383" i="1"/>
  <c r="H1382" i="1"/>
  <c r="D1382" i="1"/>
  <c r="G1382" i="1" s="1"/>
  <c r="C1382" i="1"/>
  <c r="H1381" i="1"/>
  <c r="D1381" i="1"/>
  <c r="C1381" i="1"/>
  <c r="G1381" i="1" s="1"/>
  <c r="D1380" i="1"/>
  <c r="H1380" i="1" s="1"/>
  <c r="C1380" i="1"/>
  <c r="D1379" i="1"/>
  <c r="H1379" i="1" s="1"/>
  <c r="C1379" i="1"/>
  <c r="G1379" i="1" s="1"/>
  <c r="D1378" i="1"/>
  <c r="H1378" i="1" s="1"/>
  <c r="C1378" i="1"/>
  <c r="D1377" i="1"/>
  <c r="H1377" i="1" s="1"/>
  <c r="C1377" i="1"/>
  <c r="G1377" i="1" s="1"/>
  <c r="H1376" i="1"/>
  <c r="G1376" i="1"/>
  <c r="D1376" i="1"/>
  <c r="C1376" i="1"/>
  <c r="H1375" i="1"/>
  <c r="D1375" i="1"/>
  <c r="C1375" i="1"/>
  <c r="H1374" i="1"/>
  <c r="G1374" i="1"/>
  <c r="D1374" i="1"/>
  <c r="C1374" i="1"/>
  <c r="H1373" i="1"/>
  <c r="G1373" i="1"/>
  <c r="D1373" i="1"/>
  <c r="C1373" i="1"/>
  <c r="D1372" i="1"/>
  <c r="G1372" i="1" s="1"/>
  <c r="C1372" i="1"/>
  <c r="H1372" i="1" s="1"/>
  <c r="D1371" i="1"/>
  <c r="C1371" i="1"/>
  <c r="H1371" i="1" s="1"/>
  <c r="D1370" i="1"/>
  <c r="C1370" i="1"/>
  <c r="H1370" i="1" s="1"/>
  <c r="D1369" i="1"/>
  <c r="C1369" i="1"/>
  <c r="H1369" i="1" s="1"/>
  <c r="H1368" i="1"/>
  <c r="D1368" i="1"/>
  <c r="G1368" i="1" s="1"/>
  <c r="C1368" i="1"/>
  <c r="H1367" i="1"/>
  <c r="D1367" i="1"/>
  <c r="G1367" i="1" s="1"/>
  <c r="C1367" i="1"/>
  <c r="H1366" i="1"/>
  <c r="G1366" i="1"/>
  <c r="D1366" i="1"/>
  <c r="C1366" i="1"/>
  <c r="H1365" i="1"/>
  <c r="D1365" i="1"/>
  <c r="G1365" i="1" s="1"/>
  <c r="C1365" i="1"/>
  <c r="H1364" i="1"/>
  <c r="D1364" i="1"/>
  <c r="G1364" i="1" s="1"/>
  <c r="C1364" i="1"/>
  <c r="H1363" i="1"/>
  <c r="D1363" i="1"/>
  <c r="G1363" i="1" s="1"/>
  <c r="C1363" i="1"/>
  <c r="H1362" i="1"/>
  <c r="G1362" i="1"/>
  <c r="D1362" i="1"/>
  <c r="C1362" i="1"/>
  <c r="H1361" i="1"/>
  <c r="D1361" i="1"/>
  <c r="G1361" i="1" s="1"/>
  <c r="C1361" i="1"/>
  <c r="H1360" i="1"/>
  <c r="G1360" i="1"/>
  <c r="D1360" i="1"/>
  <c r="C1360" i="1"/>
  <c r="H1359" i="1"/>
  <c r="G1359" i="1"/>
  <c r="D1359" i="1"/>
  <c r="C1359" i="1"/>
  <c r="H1358" i="1"/>
  <c r="D1358" i="1"/>
  <c r="G1358" i="1" s="1"/>
  <c r="C1358" i="1"/>
  <c r="H1357" i="1"/>
  <c r="D1357" i="1"/>
  <c r="G1357" i="1" s="1"/>
  <c r="C1357" i="1"/>
  <c r="H1356" i="1"/>
  <c r="D1356" i="1"/>
  <c r="G1356" i="1" s="1"/>
  <c r="C1356" i="1"/>
  <c r="H1355" i="1"/>
  <c r="G1355" i="1"/>
  <c r="D1355" i="1"/>
  <c r="C1355" i="1"/>
  <c r="H1354" i="1"/>
  <c r="D1354" i="1"/>
  <c r="G1354" i="1" s="1"/>
  <c r="C1354" i="1"/>
  <c r="H1353" i="1"/>
  <c r="D1353" i="1"/>
  <c r="G1353" i="1" s="1"/>
  <c r="C1353" i="1"/>
  <c r="D1352" i="1"/>
  <c r="H1352" i="1" s="1"/>
  <c r="C1352" i="1"/>
  <c r="D1351" i="1"/>
  <c r="H1351" i="1" s="1"/>
  <c r="C1351" i="1"/>
  <c r="H1350" i="1"/>
  <c r="G1350" i="1"/>
  <c r="D1350" i="1"/>
  <c r="C1350" i="1"/>
  <c r="G1349" i="1"/>
  <c r="D1349" i="1"/>
  <c r="H1349" i="1" s="1"/>
  <c r="C1349" i="1"/>
  <c r="H1348" i="1"/>
  <c r="G1348" i="1"/>
  <c r="D1348" i="1"/>
  <c r="C1348" i="1"/>
  <c r="H1347" i="1"/>
  <c r="G1347" i="1"/>
  <c r="D1347" i="1"/>
  <c r="C1347" i="1"/>
  <c r="G1346" i="1"/>
  <c r="D1346" i="1"/>
  <c r="H1346" i="1" s="1"/>
  <c r="C1346" i="1"/>
  <c r="D1345" i="1"/>
  <c r="H1345" i="1" s="1"/>
  <c r="C1345" i="1"/>
  <c r="G1344" i="1"/>
  <c r="D1344" i="1"/>
  <c r="H1344" i="1" s="1"/>
  <c r="C1344" i="1"/>
  <c r="D1343" i="1"/>
  <c r="H1343" i="1" s="1"/>
  <c r="C1343" i="1"/>
  <c r="H1342" i="1"/>
  <c r="G1342" i="1"/>
  <c r="D1342" i="1"/>
  <c r="C1342" i="1"/>
  <c r="H1341" i="1"/>
  <c r="G1341" i="1"/>
  <c r="D1341" i="1"/>
  <c r="C1341" i="1"/>
  <c r="H1340" i="1"/>
  <c r="D1340" i="1"/>
  <c r="G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G1333" i="1"/>
  <c r="D1333" i="1"/>
  <c r="H1333" i="1" s="1"/>
  <c r="C1333" i="1"/>
  <c r="G1332" i="1"/>
  <c r="D1332" i="1"/>
  <c r="H1332" i="1" s="1"/>
  <c r="C1332" i="1"/>
  <c r="G1331" i="1"/>
  <c r="D1331" i="1"/>
  <c r="H1331" i="1" s="1"/>
  <c r="C1331" i="1"/>
  <c r="H1330" i="1"/>
  <c r="G1330" i="1"/>
  <c r="D1330" i="1"/>
  <c r="C1330" i="1"/>
  <c r="H1329" i="1"/>
  <c r="G1329" i="1"/>
  <c r="D1329" i="1"/>
  <c r="C1329" i="1"/>
  <c r="H1328" i="1"/>
  <c r="G1328" i="1"/>
  <c r="D1328" i="1"/>
  <c r="C1328" i="1"/>
  <c r="G1327" i="1"/>
  <c r="D1327" i="1"/>
  <c r="H1327" i="1" s="1"/>
  <c r="C1327" i="1"/>
  <c r="H1326" i="1"/>
  <c r="G1326" i="1"/>
  <c r="D1326" i="1"/>
  <c r="C1326" i="1"/>
  <c r="D1325" i="1"/>
  <c r="C1325" i="1"/>
  <c r="H1325" i="1" s="1"/>
  <c r="D1324" i="1"/>
  <c r="C1324" i="1"/>
  <c r="G1324" i="1" s="1"/>
  <c r="G1323" i="1"/>
  <c r="D1323" i="1"/>
  <c r="H1323" i="1" s="1"/>
  <c r="C1323" i="1"/>
  <c r="G1322" i="1"/>
  <c r="D1322" i="1"/>
  <c r="H1322" i="1" s="1"/>
  <c r="C1322" i="1"/>
  <c r="D1321" i="1"/>
  <c r="C1321" i="1"/>
  <c r="G1321" i="1" s="1"/>
  <c r="D1320" i="1"/>
  <c r="C1320" i="1"/>
  <c r="H1320" i="1" s="1"/>
  <c r="G1319" i="1"/>
  <c r="D1319" i="1"/>
  <c r="H1319" i="1" s="1"/>
  <c r="C1319" i="1"/>
  <c r="G1318" i="1"/>
  <c r="D1318" i="1"/>
  <c r="C1318" i="1"/>
  <c r="D1317" i="1"/>
  <c r="H1317" i="1" s="1"/>
  <c r="C1317" i="1"/>
  <c r="D1316" i="1"/>
  <c r="G1316" i="1" s="1"/>
  <c r="C1316" i="1"/>
  <c r="H1315" i="1"/>
  <c r="G1315" i="1"/>
  <c r="D1315" i="1"/>
  <c r="C1315" i="1"/>
  <c r="H1314" i="1"/>
  <c r="G1314" i="1"/>
  <c r="D1314" i="1"/>
  <c r="C1314" i="1"/>
  <c r="G1313" i="1"/>
  <c r="D1313" i="1"/>
  <c r="H1313" i="1" s="1"/>
  <c r="C1313" i="1"/>
  <c r="G1312" i="1"/>
  <c r="D1312" i="1"/>
  <c r="H1312" i="1" s="1"/>
  <c r="C1312" i="1"/>
  <c r="H1311" i="1"/>
  <c r="G1311" i="1"/>
  <c r="D1311" i="1"/>
  <c r="C1311" i="1"/>
  <c r="G1310" i="1"/>
  <c r="D1310" i="1"/>
  <c r="C1310" i="1"/>
  <c r="H1310" i="1" s="1"/>
  <c r="H1309" i="1"/>
  <c r="G1309" i="1"/>
  <c r="D1309" i="1"/>
  <c r="C1309" i="1"/>
  <c r="H1308" i="1"/>
  <c r="G1308" i="1"/>
  <c r="D1308" i="1"/>
  <c r="C1308" i="1"/>
  <c r="D1307" i="1"/>
  <c r="C1307" i="1"/>
  <c r="G1307" i="1" s="1"/>
  <c r="D1306" i="1"/>
  <c r="H1306" i="1" s="1"/>
  <c r="C1306" i="1"/>
  <c r="H1305" i="1"/>
  <c r="D1305" i="1"/>
  <c r="G1305" i="1" s="1"/>
  <c r="C1305" i="1"/>
  <c r="D1304" i="1"/>
  <c r="H1304" i="1" s="1"/>
  <c r="C1304" i="1"/>
  <c r="D1303" i="1"/>
  <c r="H1303" i="1" s="1"/>
  <c r="C1303" i="1"/>
  <c r="H1302" i="1"/>
  <c r="D1302" i="1"/>
  <c r="G1302" i="1" s="1"/>
  <c r="C1302" i="1"/>
  <c r="H1301" i="1"/>
  <c r="D1301" i="1"/>
  <c r="G1301" i="1" s="1"/>
  <c r="C1301" i="1"/>
  <c r="C1300" i="1"/>
  <c r="D1299" i="1"/>
  <c r="C1299" i="1"/>
  <c r="H1299" i="1" s="1"/>
  <c r="D1298" i="1"/>
  <c r="C1298" i="1"/>
  <c r="H1298" i="1" s="1"/>
  <c r="D1297" i="1"/>
  <c r="C1297" i="1"/>
  <c r="H1297" i="1" s="1"/>
  <c r="D1296" i="1"/>
  <c r="C1296" i="1"/>
  <c r="D1295" i="1"/>
  <c r="C1295" i="1"/>
  <c r="D1294" i="1"/>
  <c r="C1294" i="1"/>
  <c r="H1294" i="1" s="1"/>
  <c r="D1293" i="1"/>
  <c r="C1293" i="1"/>
  <c r="G1293" i="1" s="1"/>
  <c r="D1292" i="1"/>
  <c r="C1292" i="1"/>
  <c r="G1292" i="1" s="1"/>
  <c r="D1291" i="1"/>
  <c r="C1291" i="1"/>
  <c r="D1290" i="1"/>
  <c r="C1290" i="1"/>
  <c r="H1290" i="1" s="1"/>
  <c r="H1289" i="1"/>
  <c r="D1289" i="1"/>
  <c r="C1289" i="1"/>
  <c r="G1289" i="1" s="1"/>
  <c r="D1288" i="1"/>
  <c r="H1288" i="1" s="1"/>
  <c r="C1288" i="1"/>
  <c r="D1287" i="1"/>
  <c r="C1287" i="1"/>
  <c r="H1287" i="1" s="1"/>
  <c r="D1286" i="1"/>
  <c r="G1286" i="1" s="1"/>
  <c r="C1286" i="1"/>
  <c r="H1286" i="1" s="1"/>
  <c r="D1285" i="1"/>
  <c r="H1285" i="1" s="1"/>
  <c r="C1285" i="1"/>
  <c r="D1284" i="1"/>
  <c r="C1284" i="1"/>
  <c r="H1284" i="1" s="1"/>
  <c r="D1283" i="1"/>
  <c r="C1283" i="1"/>
  <c r="H1282" i="1"/>
  <c r="G1282" i="1"/>
  <c r="D1282" i="1"/>
  <c r="C1282" i="1"/>
  <c r="C1281" i="1"/>
  <c r="D1280" i="1"/>
  <c r="C1280" i="1"/>
  <c r="H1279" i="1"/>
  <c r="G1279" i="1"/>
  <c r="D1279" i="1"/>
  <c r="C1279" i="1"/>
  <c r="D1277" i="1"/>
  <c r="H1277" i="1" s="1"/>
  <c r="C1277" i="1"/>
  <c r="G1277" i="1" s="1"/>
  <c r="D1276" i="1"/>
  <c r="C1276" i="1"/>
  <c r="H1275" i="1"/>
  <c r="G1275" i="1"/>
  <c r="D1275" i="1"/>
  <c r="C1275" i="1"/>
  <c r="D1274" i="1"/>
  <c r="H1274" i="1" s="1"/>
  <c r="C1274" i="1"/>
  <c r="D1273" i="1"/>
  <c r="H1273" i="1" s="1"/>
  <c r="C1273" i="1"/>
  <c r="D1272" i="1"/>
  <c r="H1272" i="1" s="1"/>
  <c r="C1272" i="1"/>
  <c r="D1271" i="1"/>
  <c r="H1271" i="1" s="1"/>
  <c r="C1271" i="1"/>
  <c r="H1270" i="1"/>
  <c r="D1270" i="1"/>
  <c r="C1270" i="1"/>
  <c r="H1269" i="1"/>
  <c r="G1269" i="1"/>
  <c r="D1269" i="1"/>
  <c r="C1269" i="1"/>
  <c r="D1268" i="1"/>
  <c r="C1268" i="1"/>
  <c r="H1267" i="1"/>
  <c r="G1267" i="1"/>
  <c r="D1267" i="1"/>
  <c r="C1267" i="1"/>
  <c r="D1266" i="1"/>
  <c r="C1266" i="1"/>
  <c r="D1265" i="1"/>
  <c r="H1265" i="1" s="1"/>
  <c r="C1265" i="1"/>
  <c r="C1264" i="1"/>
  <c r="G1263" i="1"/>
  <c r="D1263" i="1"/>
  <c r="H1263" i="1" s="1"/>
  <c r="C1263" i="1"/>
  <c r="H1262" i="1"/>
  <c r="G1262" i="1"/>
  <c r="D1262" i="1"/>
  <c r="C1262" i="1"/>
  <c r="D1261" i="1"/>
  <c r="C1261" i="1"/>
  <c r="C1260" i="1"/>
  <c r="G1258" i="1"/>
  <c r="D1258" i="1"/>
  <c r="H1258" i="1" s="1"/>
  <c r="C1258" i="1"/>
  <c r="D1257" i="1"/>
  <c r="C1257" i="1"/>
  <c r="D1254" i="1"/>
  <c r="H1254" i="1" s="1"/>
  <c r="C1254" i="1"/>
  <c r="D1253" i="1"/>
  <c r="H1253" i="1" s="1"/>
  <c r="C1253" i="1"/>
  <c r="D1252" i="1"/>
  <c r="H1252" i="1" s="1"/>
  <c r="C1252" i="1"/>
  <c r="H1251" i="1"/>
  <c r="G1251" i="1"/>
  <c r="D1251" i="1"/>
  <c r="C1251" i="1"/>
  <c r="D1250" i="1"/>
  <c r="H1250" i="1" s="1"/>
  <c r="C1250" i="1"/>
  <c r="H1249" i="1"/>
  <c r="G1249" i="1"/>
  <c r="D1249" i="1"/>
  <c r="C1249" i="1"/>
  <c r="G1248" i="1"/>
  <c r="D1248" i="1"/>
  <c r="H1248" i="1" s="1"/>
  <c r="C1248" i="1"/>
  <c r="D1247" i="1"/>
  <c r="H1247" i="1" s="1"/>
  <c r="C1247" i="1"/>
  <c r="D1246" i="1"/>
  <c r="H1246" i="1" s="1"/>
  <c r="C1246" i="1"/>
  <c r="H1245" i="1"/>
  <c r="G1245" i="1"/>
  <c r="D1245" i="1"/>
  <c r="C1245" i="1"/>
  <c r="H1244" i="1"/>
  <c r="D1244" i="1"/>
  <c r="G1244" i="1" s="1"/>
  <c r="C1244" i="1"/>
  <c r="D1243" i="1"/>
  <c r="H1243" i="1" s="1"/>
  <c r="C1243" i="1"/>
  <c r="H1242" i="1"/>
  <c r="G1242" i="1"/>
  <c r="D1242" i="1"/>
  <c r="C1242" i="1"/>
  <c r="C1241" i="1"/>
  <c r="H1240" i="1"/>
  <c r="G1240" i="1"/>
  <c r="D1240" i="1"/>
  <c r="C1240" i="1"/>
  <c r="H1239" i="1"/>
  <c r="G1239" i="1"/>
  <c r="D1239" i="1"/>
  <c r="C1239" i="1"/>
  <c r="G1238" i="1"/>
  <c r="D1238" i="1"/>
  <c r="H1238" i="1" s="1"/>
  <c r="C1238" i="1"/>
  <c r="G1237" i="1"/>
  <c r="D1237" i="1"/>
  <c r="H1237" i="1" s="1"/>
  <c r="C1237" i="1"/>
  <c r="H1236" i="1"/>
  <c r="G1236" i="1"/>
  <c r="D1236" i="1"/>
  <c r="C1236" i="1"/>
  <c r="D1235" i="1"/>
  <c r="H1235" i="1" s="1"/>
  <c r="C1235" i="1"/>
  <c r="D1234" i="1"/>
  <c r="H1234" i="1" s="1"/>
  <c r="C1234" i="1"/>
  <c r="D1233" i="1"/>
  <c r="H1233" i="1" s="1"/>
  <c r="C1233" i="1"/>
  <c r="G1232" i="1"/>
  <c r="D1232" i="1"/>
  <c r="H1232" i="1" s="1"/>
  <c r="C1232" i="1"/>
  <c r="G1231" i="1"/>
  <c r="D1231" i="1"/>
  <c r="H1231" i="1" s="1"/>
  <c r="C1231" i="1"/>
  <c r="H1230" i="1"/>
  <c r="G1230" i="1"/>
  <c r="D1230" i="1"/>
  <c r="C1230" i="1"/>
  <c r="H1229" i="1"/>
  <c r="G1229" i="1"/>
  <c r="D1229" i="1"/>
  <c r="C1229" i="1"/>
  <c r="H1228" i="1"/>
  <c r="G1228" i="1"/>
  <c r="D1228" i="1"/>
  <c r="C1228" i="1"/>
  <c r="H1227" i="1"/>
  <c r="D1227" i="1"/>
  <c r="G1227" i="1" s="1"/>
  <c r="C1227" i="1"/>
  <c r="H1226" i="1"/>
  <c r="D1226" i="1"/>
  <c r="G1226" i="1" s="1"/>
  <c r="C1226" i="1"/>
  <c r="H1225" i="1"/>
  <c r="D1225" i="1"/>
  <c r="G1225" i="1" s="1"/>
  <c r="C1225" i="1"/>
  <c r="C1224" i="1"/>
  <c r="H1222" i="1"/>
  <c r="G1222" i="1"/>
  <c r="D1222" i="1"/>
  <c r="C1222" i="1"/>
  <c r="H1221" i="1"/>
  <c r="D1221" i="1"/>
  <c r="G1221" i="1" s="1"/>
  <c r="C1221" i="1"/>
  <c r="D1220" i="1"/>
  <c r="H1220" i="1" s="1"/>
  <c r="C1220" i="1"/>
  <c r="G1219" i="1"/>
  <c r="D1219" i="1"/>
  <c r="H1219" i="1" s="1"/>
  <c r="C1219" i="1"/>
  <c r="D1218" i="1"/>
  <c r="H1218" i="1" s="1"/>
  <c r="C1218" i="1"/>
  <c r="D1217" i="1"/>
  <c r="H1217" i="1" s="1"/>
  <c r="C1217" i="1"/>
  <c r="H1216" i="1"/>
  <c r="G1216" i="1"/>
  <c r="D1216" i="1"/>
  <c r="C1216" i="1"/>
  <c r="H1215" i="1"/>
  <c r="D1215" i="1"/>
  <c r="G1215" i="1" s="1"/>
  <c r="C1215" i="1"/>
  <c r="D1214" i="1"/>
  <c r="H1214" i="1" s="1"/>
  <c r="C1214" i="1"/>
  <c r="H1213" i="1"/>
  <c r="D1213" i="1"/>
  <c r="G1213" i="1" s="1"/>
  <c r="C1213" i="1"/>
  <c r="H1212" i="1"/>
  <c r="G1212" i="1"/>
  <c r="D1212" i="1"/>
  <c r="C1212" i="1"/>
  <c r="D1211" i="1"/>
  <c r="H1211" i="1" s="1"/>
  <c r="C1211" i="1"/>
  <c r="D1210" i="1"/>
  <c r="H1210" i="1" s="1"/>
  <c r="C1210" i="1"/>
  <c r="D1209" i="1"/>
  <c r="H1209" i="1" s="1"/>
  <c r="C1209" i="1"/>
  <c r="D1208" i="1"/>
  <c r="H1208" i="1" s="1"/>
  <c r="C1208" i="1"/>
  <c r="C1207" i="1"/>
  <c r="D1206" i="1"/>
  <c r="H1206" i="1" s="1"/>
  <c r="C1206" i="1"/>
  <c r="D1205" i="1"/>
  <c r="H1205" i="1" s="1"/>
  <c r="C1205" i="1"/>
  <c r="D1204" i="1"/>
  <c r="C1204" i="1"/>
  <c r="D1203" i="1"/>
  <c r="H1203" i="1" s="1"/>
  <c r="C1203" i="1"/>
  <c r="D1202" i="1"/>
  <c r="C1202" i="1"/>
  <c r="D1201" i="1"/>
  <c r="D1200" i="1"/>
  <c r="H1200" i="1" s="1"/>
  <c r="C1200" i="1"/>
  <c r="D1199" i="1"/>
  <c r="G1199" i="1" s="1"/>
  <c r="C1199" i="1"/>
  <c r="D1198" i="1"/>
  <c r="H1198" i="1" s="1"/>
  <c r="C1198" i="1"/>
  <c r="D1197" i="1"/>
  <c r="H1197" i="1" s="1"/>
  <c r="C1197" i="1"/>
  <c r="D1196" i="1"/>
  <c r="G1196" i="1" s="1"/>
  <c r="C1196" i="1"/>
  <c r="D1195" i="1"/>
  <c r="G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C1185" i="1"/>
  <c r="D1184" i="1"/>
  <c r="G1184" i="1" s="1"/>
  <c r="C1184" i="1"/>
  <c r="H1183" i="1"/>
  <c r="D1183" i="1"/>
  <c r="G1183" i="1" s="1"/>
  <c r="C1183" i="1"/>
  <c r="D1179" i="1"/>
  <c r="H1179" i="1" s="1"/>
  <c r="C1179" i="1"/>
  <c r="D1178" i="1"/>
  <c r="G1178" i="1" s="1"/>
  <c r="C1178" i="1"/>
  <c r="G1177" i="1"/>
  <c r="D1177" i="1"/>
  <c r="H1177" i="1" s="1"/>
  <c r="C1177" i="1"/>
  <c r="C1176" i="1"/>
  <c r="H1175" i="1"/>
  <c r="G1175" i="1"/>
  <c r="D1175" i="1"/>
  <c r="C1175" i="1"/>
  <c r="D1174" i="1"/>
  <c r="H1174" i="1" s="1"/>
  <c r="C1174" i="1"/>
  <c r="D1173" i="1"/>
  <c r="H1173" i="1" s="1"/>
  <c r="C1173" i="1"/>
  <c r="D1172" i="1"/>
  <c r="H1172" i="1" s="1"/>
  <c r="C1172" i="1"/>
  <c r="D1171" i="1"/>
  <c r="H1171" i="1" s="1"/>
  <c r="C1171" i="1"/>
  <c r="C1170" i="1"/>
  <c r="D1169" i="1"/>
  <c r="H1169" i="1" s="1"/>
  <c r="C1169" i="1"/>
  <c r="D1168" i="1"/>
  <c r="H1168" i="1" s="1"/>
  <c r="C1168" i="1"/>
  <c r="H1167" i="1"/>
  <c r="D1167" i="1"/>
  <c r="G1167" i="1" s="1"/>
  <c r="C1167" i="1"/>
  <c r="D1166" i="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G1157" i="1" s="1"/>
  <c r="C1157" i="1"/>
  <c r="D1156" i="1"/>
  <c r="H1156" i="1" s="1"/>
  <c r="C1156" i="1"/>
  <c r="D1155" i="1"/>
  <c r="H1155" i="1" s="1"/>
  <c r="C1155" i="1"/>
  <c r="D1154" i="1"/>
  <c r="H1154" i="1" s="1"/>
  <c r="C1154" i="1"/>
  <c r="D1153" i="1"/>
  <c r="H1153" i="1" s="1"/>
  <c r="C1153" i="1"/>
  <c r="G1151" i="1"/>
  <c r="D1151" i="1"/>
  <c r="H1151" i="1" s="1"/>
  <c r="C1151" i="1"/>
  <c r="G1150" i="1"/>
  <c r="D1150" i="1"/>
  <c r="H1150" i="1" s="1"/>
  <c r="C1150" i="1"/>
  <c r="G1149" i="1"/>
  <c r="D1149" i="1"/>
  <c r="H1149" i="1" s="1"/>
  <c r="C1149" i="1"/>
  <c r="D1148" i="1"/>
  <c r="H1148" i="1" s="1"/>
  <c r="C1148" i="1"/>
  <c r="G1147" i="1"/>
  <c r="D1147" i="1"/>
  <c r="H1147" i="1" s="1"/>
  <c r="C1147" i="1"/>
  <c r="H1146" i="1"/>
  <c r="G1146" i="1"/>
  <c r="D1146" i="1"/>
  <c r="C1146" i="1"/>
  <c r="G1145" i="1"/>
  <c r="D1145" i="1"/>
  <c r="H1145" i="1" s="1"/>
  <c r="C1145" i="1"/>
  <c r="H1144" i="1"/>
  <c r="G1144" i="1"/>
  <c r="D1144" i="1"/>
  <c r="C1144" i="1"/>
  <c r="H1143" i="1"/>
  <c r="G1143" i="1"/>
  <c r="D1143" i="1"/>
  <c r="C1143" i="1"/>
  <c r="G1142" i="1"/>
  <c r="D1142" i="1"/>
  <c r="H1142" i="1" s="1"/>
  <c r="C1142" i="1"/>
  <c r="C1141" i="1"/>
  <c r="D1140" i="1"/>
  <c r="H1140" i="1" s="1"/>
  <c r="C1140" i="1"/>
  <c r="H1139" i="1"/>
  <c r="G1139" i="1"/>
  <c r="D1139" i="1"/>
  <c r="C1139" i="1"/>
  <c r="H1138" i="1"/>
  <c r="G1138" i="1"/>
  <c r="D1138" i="1"/>
  <c r="C1138" i="1"/>
  <c r="H1137" i="1"/>
  <c r="G1137" i="1"/>
  <c r="D1137" i="1"/>
  <c r="C1137" i="1"/>
  <c r="H1136" i="1"/>
  <c r="G1136" i="1"/>
  <c r="D1136" i="1"/>
  <c r="C1136" i="1"/>
  <c r="D1135" i="1"/>
  <c r="G1135" i="1" s="1"/>
  <c r="C1135" i="1"/>
  <c r="D1134" i="1"/>
  <c r="H1134" i="1" s="1"/>
  <c r="C1134" i="1"/>
  <c r="G1133" i="1"/>
  <c r="D1133" i="1"/>
  <c r="H1133" i="1" s="1"/>
  <c r="C1133" i="1"/>
  <c r="D1132" i="1"/>
  <c r="H1132" i="1" s="1"/>
  <c r="C1132" i="1"/>
  <c r="G1131" i="1"/>
  <c r="D1131" i="1"/>
  <c r="H1131" i="1" s="1"/>
  <c r="C1131" i="1"/>
  <c r="H1130" i="1"/>
  <c r="G1130" i="1"/>
  <c r="D1130" i="1"/>
  <c r="C1130" i="1"/>
  <c r="H1129" i="1"/>
  <c r="G1129" i="1"/>
  <c r="D1129" i="1"/>
  <c r="C1129" i="1"/>
  <c r="H1128" i="1"/>
  <c r="G1128" i="1"/>
  <c r="D1128" i="1"/>
  <c r="C1128" i="1"/>
  <c r="H1127" i="1"/>
  <c r="G1127" i="1"/>
  <c r="D1127" i="1"/>
  <c r="C1127" i="1"/>
  <c r="H1126" i="1"/>
  <c r="G1126" i="1"/>
  <c r="D1126" i="1"/>
  <c r="C1126" i="1"/>
  <c r="C1125" i="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G1118" i="1"/>
  <c r="D1118" i="1"/>
  <c r="C1118" i="1"/>
  <c r="H1117" i="1"/>
  <c r="D1117" i="1"/>
  <c r="G1117" i="1" s="1"/>
  <c r="C1117" i="1"/>
  <c r="H1116" i="1"/>
  <c r="D1116" i="1"/>
  <c r="G1116" i="1" s="1"/>
  <c r="C1116" i="1"/>
  <c r="H1115" i="1"/>
  <c r="D1115" i="1"/>
  <c r="G1115" i="1" s="1"/>
  <c r="C1115" i="1"/>
  <c r="H1114" i="1"/>
  <c r="G1114" i="1"/>
  <c r="D1114" i="1"/>
  <c r="C1114" i="1"/>
  <c r="H1113" i="1"/>
  <c r="D1113" i="1"/>
  <c r="G1113" i="1" s="1"/>
  <c r="C1113" i="1"/>
  <c r="C1112" i="1"/>
  <c r="H1111" i="1"/>
  <c r="D1111" i="1"/>
  <c r="G1111" i="1" s="1"/>
  <c r="C1111" i="1"/>
  <c r="H1110" i="1"/>
  <c r="G1110" i="1"/>
  <c r="D1110" i="1"/>
  <c r="C1110" i="1"/>
  <c r="H1109" i="1"/>
  <c r="D1109" i="1"/>
  <c r="G1109" i="1" s="1"/>
  <c r="C1109" i="1"/>
  <c r="H1108" i="1"/>
  <c r="G1108" i="1"/>
  <c r="D1108" i="1"/>
  <c r="C1108" i="1"/>
  <c r="H1107" i="1"/>
  <c r="G1107" i="1"/>
  <c r="D1107" i="1"/>
  <c r="C1107" i="1"/>
  <c r="H1106" i="1"/>
  <c r="D1106" i="1"/>
  <c r="G1106" i="1" s="1"/>
  <c r="C1106" i="1"/>
  <c r="H1105" i="1"/>
  <c r="D1105" i="1"/>
  <c r="G1105" i="1" s="1"/>
  <c r="C1105" i="1"/>
  <c r="H1104" i="1"/>
  <c r="G1104" i="1"/>
  <c r="D1104" i="1"/>
  <c r="C1104" i="1"/>
  <c r="H1103" i="1"/>
  <c r="D1103" i="1"/>
  <c r="G1103" i="1" s="1"/>
  <c r="C1103" i="1"/>
  <c r="H1102" i="1"/>
  <c r="G1102" i="1"/>
  <c r="D1102" i="1"/>
  <c r="C1102" i="1"/>
  <c r="H1101" i="1"/>
  <c r="D1101" i="1"/>
  <c r="G1101" i="1" s="1"/>
  <c r="C1101" i="1"/>
  <c r="H1100" i="1"/>
  <c r="D1100" i="1"/>
  <c r="G1100" i="1" s="1"/>
  <c r="C1100" i="1"/>
  <c r="H1099" i="1"/>
  <c r="G1099" i="1"/>
  <c r="D1099" i="1"/>
  <c r="C1099" i="1"/>
  <c r="H1098" i="1"/>
  <c r="D1098" i="1"/>
  <c r="G1098" i="1" s="1"/>
  <c r="C1098" i="1"/>
  <c r="H1097" i="1"/>
  <c r="G1097" i="1"/>
  <c r="D1097" i="1"/>
  <c r="C1097" i="1"/>
  <c r="H1096" i="1"/>
  <c r="G1096" i="1"/>
  <c r="D1096" i="1"/>
  <c r="C1096" i="1"/>
  <c r="H1095" i="1"/>
  <c r="D1095" i="1"/>
  <c r="G1095" i="1" s="1"/>
  <c r="C1095" i="1"/>
  <c r="C1094" i="1"/>
  <c r="D1092" i="1"/>
  <c r="H1092" i="1" s="1"/>
  <c r="C1092" i="1"/>
  <c r="G1091" i="1"/>
  <c r="D1091" i="1"/>
  <c r="H1091" i="1" s="1"/>
  <c r="C1091" i="1"/>
  <c r="G1090" i="1"/>
  <c r="D1090" i="1"/>
  <c r="H1090" i="1" s="1"/>
  <c r="C1090" i="1"/>
  <c r="G1089" i="1"/>
  <c r="D1089" i="1"/>
  <c r="H1089" i="1" s="1"/>
  <c r="C1089" i="1"/>
  <c r="G1088" i="1"/>
  <c r="D1088" i="1"/>
  <c r="H1088" i="1" s="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G1043" i="1"/>
  <c r="D1043" i="1"/>
  <c r="H1043" i="1" s="1"/>
  <c r="C1043" i="1"/>
  <c r="H1042" i="1"/>
  <c r="G1042" i="1"/>
  <c r="D1042" i="1"/>
  <c r="C1042" i="1"/>
  <c r="H1041" i="1"/>
  <c r="G1041" i="1"/>
  <c r="D1041" i="1"/>
  <c r="C1041" i="1"/>
  <c r="H1040"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G1025" i="1"/>
  <c r="D1025" i="1"/>
  <c r="H1025" i="1" s="1"/>
  <c r="C1025" i="1"/>
  <c r="G1024" i="1"/>
  <c r="D1024" i="1"/>
  <c r="H1024" i="1" s="1"/>
  <c r="C1024" i="1"/>
  <c r="H1023" i="1"/>
  <c r="G1023" i="1"/>
  <c r="D1023" i="1"/>
  <c r="C1023" i="1"/>
  <c r="H1022" i="1"/>
  <c r="G1022" i="1"/>
  <c r="D1022" i="1"/>
  <c r="C1022" i="1"/>
  <c r="H1021" i="1"/>
  <c r="G1021" i="1"/>
  <c r="D1021" i="1"/>
  <c r="C1021" i="1"/>
  <c r="H1020" i="1"/>
  <c r="G1020" i="1"/>
  <c r="D1020" i="1"/>
  <c r="C1020" i="1"/>
  <c r="D1019" i="1"/>
  <c r="H1019" i="1" s="1"/>
  <c r="C1019" i="1"/>
  <c r="C1018" i="1"/>
  <c r="D1017" i="1"/>
  <c r="H1017" i="1" s="1"/>
  <c r="C1017" i="1"/>
  <c r="H1016" i="1"/>
  <c r="G1016" i="1"/>
  <c r="D1016" i="1"/>
  <c r="C1016" i="1"/>
  <c r="H1015" i="1"/>
  <c r="G1015" i="1"/>
  <c r="D1015" i="1"/>
  <c r="C1015" i="1"/>
  <c r="H1014" i="1"/>
  <c r="D1014" i="1"/>
  <c r="G1014" i="1" s="1"/>
  <c r="C1014" i="1"/>
  <c r="C1013" i="1"/>
  <c r="C1012" i="1"/>
  <c r="H1010" i="1"/>
  <c r="D1010" i="1"/>
  <c r="G1010" i="1" s="1"/>
  <c r="C1010" i="1"/>
  <c r="H1009" i="1"/>
  <c r="D1009" i="1"/>
  <c r="G1009" i="1" s="1"/>
  <c r="C1009" i="1"/>
  <c r="H1008" i="1"/>
  <c r="D1008" i="1"/>
  <c r="G1008" i="1" s="1"/>
  <c r="C1008" i="1"/>
  <c r="H1007" i="1"/>
  <c r="G1007" i="1"/>
  <c r="D1007" i="1"/>
  <c r="C1007" i="1"/>
  <c r="H1006" i="1"/>
  <c r="D1006" i="1"/>
  <c r="G1006" i="1" s="1"/>
  <c r="C1006" i="1"/>
  <c r="H1005" i="1"/>
  <c r="D1005" i="1"/>
  <c r="G1005" i="1" s="1"/>
  <c r="C1005" i="1"/>
  <c r="H1004" i="1"/>
  <c r="D1004" i="1"/>
  <c r="G1004" i="1" s="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D734" i="1"/>
  <c r="H734" i="1" s="1"/>
  <c r="C734" i="1"/>
  <c r="H733" i="1"/>
  <c r="G733" i="1"/>
  <c r="D733" i="1"/>
  <c r="C733" i="1"/>
  <c r="G732" i="1"/>
  <c r="D732" i="1"/>
  <c r="H732" i="1" s="1"/>
  <c r="C732" i="1"/>
  <c r="H731" i="1"/>
  <c r="G731" i="1"/>
  <c r="D731" i="1"/>
  <c r="C731" i="1"/>
  <c r="G730" i="1"/>
  <c r="D730" i="1"/>
  <c r="H730" i="1" s="1"/>
  <c r="C730" i="1"/>
  <c r="H729" i="1"/>
  <c r="G729" i="1"/>
  <c r="D729" i="1"/>
  <c r="C729" i="1"/>
  <c r="H728" i="1"/>
  <c r="G728" i="1"/>
  <c r="D728" i="1"/>
  <c r="C728" i="1"/>
  <c r="G727" i="1"/>
  <c r="D727" i="1"/>
  <c r="H727" i="1" s="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D659" i="1"/>
  <c r="C659" i="1"/>
  <c r="G659" i="1" s="1"/>
  <c r="H658" i="1"/>
  <c r="G658" i="1"/>
  <c r="D658" i="1"/>
  <c r="C658" i="1"/>
  <c r="D657" i="1"/>
  <c r="C657" i="1"/>
  <c r="H657" i="1" s="1"/>
  <c r="D656" i="1"/>
  <c r="C656" i="1"/>
  <c r="H656" i="1" s="1"/>
  <c r="H655" i="1"/>
  <c r="G655" i="1"/>
  <c r="D655" i="1"/>
  <c r="C655" i="1"/>
  <c r="H654" i="1"/>
  <c r="G654" i="1"/>
  <c r="D654" i="1"/>
  <c r="C654" i="1"/>
  <c r="D653" i="1"/>
  <c r="H653" i="1" s="1"/>
  <c r="C653" i="1"/>
  <c r="H652" i="1"/>
  <c r="G652" i="1"/>
  <c r="D652" i="1"/>
  <c r="C652" i="1"/>
  <c r="H651" i="1"/>
  <c r="D651" i="1"/>
  <c r="G651" i="1" s="1"/>
  <c r="C651" i="1"/>
  <c r="H650" i="1"/>
  <c r="G650" i="1"/>
  <c r="D650" i="1"/>
  <c r="C650" i="1"/>
  <c r="C649" i="1"/>
  <c r="D648" i="1"/>
  <c r="H648" i="1" s="1"/>
  <c r="C648" i="1"/>
  <c r="H647" i="1"/>
  <c r="G647" i="1"/>
  <c r="D647" i="1"/>
  <c r="C647" i="1"/>
  <c r="H646" i="1"/>
  <c r="D646" i="1"/>
  <c r="G646" i="1" s="1"/>
  <c r="C646" i="1"/>
  <c r="H645" i="1"/>
  <c r="D645" i="1"/>
  <c r="G645" i="1" s="1"/>
  <c r="C645" i="1"/>
  <c r="C642"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2" i="1"/>
  <c r="D421" i="1"/>
  <c r="H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H390" i="1" s="1"/>
  <c r="C390" i="1"/>
  <c r="H389" i="1"/>
  <c r="G389" i="1"/>
  <c r="D389" i="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D301" i="1"/>
  <c r="C301" i="1"/>
  <c r="D300" i="1"/>
  <c r="C300" i="1"/>
  <c r="H300" i="1" s="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D196" i="1"/>
  <c r="G196" i="1" s="1"/>
  <c r="C196" i="1"/>
  <c r="H195" i="1"/>
  <c r="G195" i="1"/>
  <c r="D195" i="1"/>
  <c r="C195" i="1"/>
  <c r="D194" i="1"/>
  <c r="H194" i="1" s="1"/>
  <c r="C194" i="1"/>
  <c r="G193" i="1"/>
  <c r="D193" i="1"/>
  <c r="H193" i="1" s="1"/>
  <c r="C193" i="1"/>
  <c r="D192" i="1"/>
  <c r="H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H182" i="1" s="1"/>
  <c r="C182" i="1"/>
  <c r="D181" i="1"/>
  <c r="H181" i="1" s="1"/>
  <c r="C181" i="1"/>
  <c r="D180" i="1"/>
  <c r="H180" i="1" s="1"/>
  <c r="C180" i="1"/>
  <c r="H179" i="1"/>
  <c r="G179" i="1"/>
  <c r="D179" i="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G168" i="1" s="1"/>
  <c r="C168" i="1"/>
  <c r="D167" i="1"/>
  <c r="H167" i="1" s="1"/>
  <c r="C167" i="1"/>
  <c r="D166" i="1"/>
  <c r="H166" i="1" s="1"/>
  <c r="C166" i="1"/>
  <c r="D165" i="1"/>
  <c r="H165" i="1" s="1"/>
  <c r="C165" i="1"/>
  <c r="D164" i="1"/>
  <c r="H164" i="1" s="1"/>
  <c r="C164" i="1"/>
  <c r="D163" i="1"/>
  <c r="H163" i="1" s="1"/>
  <c r="C163" i="1"/>
  <c r="H162" i="1"/>
  <c r="G162" i="1"/>
  <c r="D162" i="1"/>
  <c r="C162" i="1"/>
  <c r="D161" i="1"/>
  <c r="H161" i="1" s="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D151" i="1"/>
  <c r="H151" i="1" s="1"/>
  <c r="C151" i="1"/>
  <c r="D150" i="1"/>
  <c r="H150" i="1" s="1"/>
  <c r="C150" i="1"/>
  <c r="G147"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H132" i="1" s="1"/>
  <c r="C132" i="1"/>
  <c r="G131" i="1"/>
  <c r="D131" i="1"/>
  <c r="H131" i="1" s="1"/>
  <c r="C131" i="1"/>
  <c r="H130" i="1"/>
  <c r="G130" i="1"/>
  <c r="C130" i="1"/>
  <c r="H129" i="1"/>
  <c r="G129" i="1"/>
  <c r="D129" i="1"/>
  <c r="C129" i="1"/>
  <c r="H128" i="1"/>
  <c r="G128" i="1"/>
  <c r="D128" i="1"/>
  <c r="C128" i="1"/>
  <c r="H127" i="1"/>
  <c r="G127" i="1"/>
  <c r="D127" i="1"/>
  <c r="C127" i="1"/>
  <c r="G126" i="1"/>
  <c r="D126" i="1"/>
  <c r="H126" i="1" s="1"/>
  <c r="C126" i="1"/>
  <c r="G125" i="1"/>
  <c r="D125" i="1"/>
  <c r="H125" i="1" s="1"/>
  <c r="C125" i="1"/>
  <c r="H124" i="1"/>
  <c r="G124" i="1"/>
  <c r="D124" i="1"/>
  <c r="C124" i="1"/>
  <c r="G123" i="1"/>
  <c r="D123" i="1"/>
  <c r="H123" i="1" s="1"/>
  <c r="C123" i="1"/>
  <c r="D122" i="1"/>
  <c r="H122" i="1" s="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G97" i="1"/>
  <c r="D97" i="1"/>
  <c r="C97" i="1"/>
  <c r="H97" i="1" s="1"/>
  <c r="D96" i="1"/>
  <c r="C96" i="1"/>
  <c r="D95" i="1"/>
  <c r="C95" i="1"/>
  <c r="G95" i="1" s="1"/>
  <c r="G94" i="1"/>
  <c r="D94" i="1"/>
  <c r="C94" i="1"/>
  <c r="H94" i="1" s="1"/>
  <c r="D93" i="1"/>
  <c r="G93" i="1" s="1"/>
  <c r="C93" i="1"/>
  <c r="D92" i="1"/>
  <c r="C92" i="1"/>
  <c r="H92" i="1" s="1"/>
  <c r="D91" i="1"/>
  <c r="C91" i="1"/>
  <c r="G91" i="1" s="1"/>
  <c r="G90" i="1"/>
  <c r="D90" i="1"/>
  <c r="C90" i="1"/>
  <c r="H90" i="1" s="1"/>
  <c r="D89" i="1"/>
  <c r="G89" i="1" s="1"/>
  <c r="C89" i="1"/>
  <c r="D88" i="1"/>
  <c r="C88" i="1"/>
  <c r="H88" i="1" s="1"/>
  <c r="D87" i="1"/>
  <c r="C87" i="1"/>
  <c r="G87" i="1" s="1"/>
  <c r="G86" i="1"/>
  <c r="D86" i="1"/>
  <c r="C86" i="1"/>
  <c r="H86" i="1" s="1"/>
  <c r="D85" i="1"/>
  <c r="G85" i="1" s="1"/>
  <c r="C85" i="1"/>
  <c r="D84" i="1"/>
  <c r="C84" i="1"/>
  <c r="H84" i="1" s="1"/>
  <c r="D83" i="1"/>
  <c r="C83" i="1"/>
  <c r="G83" i="1" s="1"/>
  <c r="G82" i="1"/>
  <c r="D82" i="1"/>
  <c r="C82" i="1"/>
  <c r="H82" i="1" s="1"/>
  <c r="D81" i="1"/>
  <c r="G81" i="1" s="1"/>
  <c r="C81" i="1"/>
  <c r="D80" i="1"/>
  <c r="C80" i="1"/>
  <c r="H80" i="1" s="1"/>
  <c r="D79" i="1"/>
  <c r="C79" i="1"/>
  <c r="G79" i="1" s="1"/>
  <c r="G78" i="1"/>
  <c r="D78" i="1"/>
  <c r="C78" i="1"/>
  <c r="H78" i="1" s="1"/>
  <c r="D77" i="1"/>
  <c r="G77" i="1" s="1"/>
  <c r="C77" i="1"/>
  <c r="D76" i="1"/>
  <c r="C76" i="1"/>
  <c r="H76" i="1" s="1"/>
  <c r="D75" i="1"/>
  <c r="C75" i="1"/>
  <c r="G75" i="1" s="1"/>
  <c r="G74" i="1"/>
  <c r="D74" i="1"/>
  <c r="C74" i="1"/>
  <c r="H74" i="1" s="1"/>
  <c r="D73" i="1"/>
  <c r="G73" i="1" s="1"/>
  <c r="C73" i="1"/>
  <c r="D72" i="1"/>
  <c r="C72" i="1"/>
  <c r="H72" i="1" s="1"/>
  <c r="D71" i="1"/>
  <c r="C71" i="1"/>
  <c r="G71" i="1" s="1"/>
  <c r="G70" i="1"/>
  <c r="D70" i="1"/>
  <c r="C70" i="1"/>
  <c r="H70" i="1" s="1"/>
  <c r="D69" i="1"/>
  <c r="G69" i="1" s="1"/>
  <c r="C69" i="1"/>
  <c r="D68" i="1"/>
  <c r="C68" i="1"/>
  <c r="H68" i="1" s="1"/>
  <c r="D67" i="1"/>
  <c r="C67" i="1"/>
  <c r="G67" i="1" s="1"/>
  <c r="G66" i="1"/>
  <c r="D66" i="1"/>
  <c r="C66" i="1"/>
  <c r="H66" i="1" s="1"/>
  <c r="D65" i="1"/>
  <c r="G65" i="1" s="1"/>
  <c r="C65" i="1"/>
  <c r="C64" i="1"/>
  <c r="D63" i="1"/>
  <c r="C63" i="1"/>
  <c r="G63" i="1" s="1"/>
  <c r="G62" i="1"/>
  <c r="D62" i="1"/>
  <c r="C62" i="1"/>
  <c r="H62" i="1" s="1"/>
  <c r="D61" i="1"/>
  <c r="G61" i="1" s="1"/>
  <c r="C61" i="1"/>
  <c r="D60" i="1"/>
  <c r="C60" i="1"/>
  <c r="H60" i="1" s="1"/>
  <c r="D59" i="1"/>
  <c r="C59" i="1"/>
  <c r="G59" i="1" s="1"/>
  <c r="G58" i="1"/>
  <c r="D58" i="1"/>
  <c r="C58" i="1"/>
  <c r="H58" i="1" s="1"/>
  <c r="D57" i="1"/>
  <c r="G57" i="1" s="1"/>
  <c r="C57" i="1"/>
  <c r="D56" i="1"/>
  <c r="C56" i="1"/>
  <c r="H56" i="1" s="1"/>
  <c r="D55" i="1"/>
  <c r="C55" i="1"/>
  <c r="G55" i="1" s="1"/>
  <c r="G54" i="1"/>
  <c r="D54" i="1"/>
  <c r="C54" i="1"/>
  <c r="H54" i="1" s="1"/>
  <c r="D53" i="1"/>
  <c r="G53" i="1" s="1"/>
  <c r="C53" i="1"/>
  <c r="D52" i="1"/>
  <c r="C52" i="1"/>
  <c r="H52" i="1" s="1"/>
  <c r="D51" i="1"/>
  <c r="C51" i="1"/>
  <c r="G51" i="1" s="1"/>
  <c r="G50" i="1"/>
  <c r="D50" i="1"/>
  <c r="C50" i="1"/>
  <c r="H50" i="1" s="1"/>
  <c r="D49" i="1"/>
  <c r="G49" i="1" s="1"/>
  <c r="C49" i="1"/>
  <c r="D48" i="1"/>
  <c r="C48" i="1"/>
  <c r="H48" i="1" s="1"/>
  <c r="D47" i="1"/>
  <c r="C47" i="1"/>
  <c r="G47" i="1" s="1"/>
  <c r="G46" i="1"/>
  <c r="D46" i="1"/>
  <c r="C46" i="1"/>
  <c r="H46" i="1" s="1"/>
  <c r="D44" i="1"/>
  <c r="C44" i="1"/>
  <c r="H44" i="1" s="1"/>
  <c r="D43" i="1"/>
  <c r="C43" i="1"/>
  <c r="G43" i="1" s="1"/>
  <c r="G42" i="1"/>
  <c r="D42" i="1"/>
  <c r="C42" i="1"/>
  <c r="H42" i="1" s="1"/>
  <c r="D41" i="1"/>
  <c r="G41" i="1" s="1"/>
  <c r="C41" i="1"/>
  <c r="D40" i="1"/>
  <c r="C40" i="1"/>
  <c r="H40" i="1" s="1"/>
  <c r="D39" i="1"/>
  <c r="C39" i="1"/>
  <c r="G39" i="1" s="1"/>
  <c r="G38" i="1"/>
  <c r="D38" i="1"/>
  <c r="C38" i="1"/>
  <c r="H38" i="1" s="1"/>
  <c r="D37" i="1"/>
  <c r="G37" i="1" s="1"/>
  <c r="C37" i="1"/>
  <c r="D36" i="1"/>
  <c r="C36" i="1"/>
  <c r="H36" i="1" s="1"/>
  <c r="D35" i="1"/>
  <c r="C35" i="1"/>
  <c r="G35" i="1" s="1"/>
  <c r="G34" i="1"/>
  <c r="D34" i="1"/>
  <c r="C34" i="1"/>
  <c r="H34" i="1" s="1"/>
  <c r="D33" i="1"/>
  <c r="G33" i="1" s="1"/>
  <c r="C33" i="1"/>
  <c r="D32" i="1"/>
  <c r="C32" i="1"/>
  <c r="H32" i="1" s="1"/>
  <c r="D31" i="1"/>
  <c r="C31" i="1"/>
  <c r="G31" i="1" s="1"/>
  <c r="G30" i="1"/>
  <c r="D30" i="1"/>
  <c r="C30" i="1"/>
  <c r="H30" i="1" s="1"/>
  <c r="D29" i="1"/>
  <c r="G29" i="1" s="1"/>
  <c r="C29" i="1"/>
  <c r="D28" i="1"/>
  <c r="C28" i="1"/>
  <c r="H28" i="1" s="1"/>
  <c r="D27" i="1"/>
  <c r="C27" i="1"/>
  <c r="G27" i="1" s="1"/>
  <c r="G26" i="1"/>
  <c r="D26" i="1"/>
  <c r="C26" i="1"/>
  <c r="H26" i="1" s="1"/>
  <c r="D25" i="1"/>
  <c r="G25" i="1" s="1"/>
  <c r="C25" i="1"/>
  <c r="D24" i="1"/>
  <c r="C24" i="1"/>
  <c r="H24" i="1" s="1"/>
  <c r="D23" i="1"/>
  <c r="C23" i="1"/>
  <c r="G23" i="1" s="1"/>
  <c r="G22" i="1"/>
  <c r="D22" i="1"/>
  <c r="C22" i="1"/>
  <c r="H22" i="1" s="1"/>
  <c r="D21" i="1"/>
  <c r="G21" i="1" s="1"/>
  <c r="C21" i="1"/>
  <c r="D20" i="1"/>
  <c r="C20" i="1"/>
  <c r="H20" i="1" s="1"/>
  <c r="D19" i="1"/>
  <c r="C19" i="1"/>
  <c r="G19" i="1" s="1"/>
  <c r="G18" i="1"/>
  <c r="D18" i="1"/>
  <c r="C18" i="1"/>
  <c r="H18" i="1" s="1"/>
  <c r="D17" i="1"/>
  <c r="G17" i="1" s="1"/>
  <c r="C17" i="1"/>
  <c r="D16" i="1"/>
  <c r="C16" i="1"/>
  <c r="H16" i="1" s="1"/>
  <c r="D15" i="1"/>
  <c r="C15" i="1"/>
  <c r="G15" i="1" s="1"/>
  <c r="G14" i="1"/>
  <c r="D14" i="1"/>
  <c r="C14" i="1"/>
  <c r="H14" i="1" s="1"/>
  <c r="D13" i="1"/>
  <c r="G13" i="1" s="1"/>
  <c r="C13" i="1"/>
  <c r="D12" i="1"/>
  <c r="C12" i="1"/>
  <c r="H12" i="1" s="1"/>
  <c r="D11" i="1"/>
  <c r="C11" i="1"/>
  <c r="G11" i="1" s="1"/>
  <c r="G10" i="1"/>
  <c r="D10" i="1"/>
  <c r="C10" i="1"/>
  <c r="H10" i="1" s="1"/>
  <c r="D9" i="1"/>
  <c r="G9" i="1" s="1"/>
  <c r="C9" i="1"/>
  <c r="D8" i="1"/>
  <c r="C8" i="1"/>
  <c r="H8" i="1" s="1"/>
  <c r="D7" i="1"/>
  <c r="C7" i="1"/>
  <c r="G7" i="1" s="1"/>
  <c r="G6" i="1"/>
  <c r="D6" i="1"/>
  <c r="C6" i="1"/>
  <c r="H6" i="1" s="1"/>
  <c r="D5" i="1"/>
  <c r="G5" i="1" s="1"/>
  <c r="C5" i="1"/>
  <c r="D4" i="1"/>
  <c r="C4" i="1"/>
  <c r="H4" i="1" s="1"/>
  <c r="D3" i="1"/>
  <c r="G657" i="1" l="1"/>
  <c r="G656" i="1"/>
  <c r="E296" i="9"/>
  <c r="E25" i="9"/>
  <c r="B25" i="9" s="1"/>
  <c r="H1202" i="1"/>
  <c r="H1204" i="1"/>
  <c r="C1201" i="1"/>
  <c r="H1201" i="1" s="1"/>
  <c r="F197" i="5"/>
  <c r="H1307" i="1"/>
  <c r="G1299" i="1"/>
  <c r="G1298" i="1"/>
  <c r="G1297" i="1"/>
  <c r="H1295" i="1"/>
  <c r="H1296" i="1"/>
  <c r="H1291" i="1"/>
  <c r="G1290" i="1"/>
  <c r="G1287" i="1"/>
  <c r="G1284" i="1"/>
  <c r="H1283" i="1"/>
  <c r="H1280" i="1"/>
  <c r="H1276" i="1"/>
  <c r="G1268" i="1"/>
  <c r="G1270" i="1"/>
  <c r="G1294" i="1"/>
  <c r="H1293" i="1"/>
  <c r="H1257" i="1"/>
  <c r="H1184" i="1"/>
  <c r="H1166" i="1"/>
  <c r="G1306" i="1"/>
  <c r="E255" i="5"/>
  <c r="D1259" i="1" s="1"/>
  <c r="H1259" i="1" s="1"/>
  <c r="F260" i="5"/>
  <c r="H1261" i="1"/>
  <c r="G1260" i="1"/>
  <c r="H1292" i="1"/>
  <c r="G300" i="1"/>
  <c r="G301" i="1"/>
  <c r="H423" i="1"/>
  <c r="G423" i="1"/>
  <c r="F428" i="4"/>
  <c r="H1266" i="1"/>
  <c r="H1264" i="1"/>
  <c r="E304" i="9"/>
  <c r="B304" i="9" s="1"/>
  <c r="H1260" i="1"/>
  <c r="G1261" i="1"/>
  <c r="F256" i="5"/>
  <c r="E37" i="9"/>
  <c r="E324" i="9"/>
  <c r="B324" i="9" s="1"/>
  <c r="H1256" i="1"/>
  <c r="G1256" i="1"/>
  <c r="G1257" i="1"/>
  <c r="G1325" i="1"/>
  <c r="H1324" i="1"/>
  <c r="H1321" i="1"/>
  <c r="G1320" i="1"/>
  <c r="H1318" i="1"/>
  <c r="H1398" i="1"/>
  <c r="G1396" i="1"/>
  <c r="G1394" i="1"/>
  <c r="G1391" i="1"/>
  <c r="G1388" i="1"/>
  <c r="G1386" i="1"/>
  <c r="G1384" i="1"/>
  <c r="G1380" i="1"/>
  <c r="G1378" i="1"/>
  <c r="G1375" i="1"/>
  <c r="G1371" i="1"/>
  <c r="G1370" i="1"/>
  <c r="G1369" i="1"/>
  <c r="E340" i="9"/>
  <c r="B340" i="9" s="1"/>
  <c r="G1400" i="1"/>
  <c r="G298" i="1"/>
  <c r="E648" i="4"/>
  <c r="D642" i="1" s="1"/>
  <c r="F426" i="4"/>
  <c r="G1343" i="1"/>
  <c r="G1352" i="1"/>
  <c r="G1351" i="1"/>
  <c r="G1345" i="1"/>
  <c r="G1339" i="1"/>
  <c r="G1317" i="1"/>
  <c r="H1316" i="1"/>
  <c r="G1304" i="1"/>
  <c r="G1303" i="1"/>
  <c r="G1295" i="1"/>
  <c r="G1296" i="1"/>
  <c r="G1291" i="1"/>
  <c r="G1288" i="1"/>
  <c r="G1285" i="1"/>
  <c r="D1281" i="1"/>
  <c r="H1281" i="1" s="1"/>
  <c r="G1283" i="1"/>
  <c r="G1280" i="1"/>
  <c r="H1278" i="1"/>
  <c r="G1278" i="1"/>
  <c r="G1276" i="1"/>
  <c r="G1274" i="1"/>
  <c r="G1273" i="1"/>
  <c r="H1268" i="1"/>
  <c r="G1272" i="1"/>
  <c r="G1271" i="1"/>
  <c r="E305" i="9"/>
  <c r="B305" i="9" s="1"/>
  <c r="G1254" i="1"/>
  <c r="G1252" i="1"/>
  <c r="G1253" i="1"/>
  <c r="G1250" i="1"/>
  <c r="E333" i="9"/>
  <c r="B333" i="9" s="1"/>
  <c r="G1247" i="1"/>
  <c r="G1241" i="1"/>
  <c r="G1246" i="1"/>
  <c r="E219" i="5"/>
  <c r="H339" i="9" s="1"/>
  <c r="G1243" i="1"/>
  <c r="G1235" i="1"/>
  <c r="G1234" i="1"/>
  <c r="G1233" i="1"/>
  <c r="E323" i="9"/>
  <c r="B323" i="9" s="1"/>
  <c r="D1224" i="1"/>
  <c r="G1220" i="1"/>
  <c r="G1218" i="1"/>
  <c r="G1217" i="1"/>
  <c r="E203" i="5"/>
  <c r="H338" i="9" s="1"/>
  <c r="E338" i="9" s="1"/>
  <c r="B338" i="9" s="1"/>
  <c r="G1214" i="1"/>
  <c r="G1211" i="1"/>
  <c r="G1210" i="1"/>
  <c r="G1208" i="1"/>
  <c r="G1209" i="1"/>
  <c r="G1206" i="1"/>
  <c r="G1205" i="1"/>
  <c r="G1204" i="1"/>
  <c r="G1203" i="1"/>
  <c r="G1202" i="1"/>
  <c r="G1200" i="1"/>
  <c r="E319" i="9"/>
  <c r="B319" i="9" s="1"/>
  <c r="H1199" i="1"/>
  <c r="G1198" i="1"/>
  <c r="G1197" i="1"/>
  <c r="H1196" i="1"/>
  <c r="H1195" i="1"/>
  <c r="G1194" i="1"/>
  <c r="G1193" i="1"/>
  <c r="G1192" i="1"/>
  <c r="G1190" i="1"/>
  <c r="G1191" i="1"/>
  <c r="G1189" i="1"/>
  <c r="G1188" i="1"/>
  <c r="D1185" i="1"/>
  <c r="H1185" i="1" s="1"/>
  <c r="G1187" i="1"/>
  <c r="G1185" i="1"/>
  <c r="G1186" i="1"/>
  <c r="H1178" i="1"/>
  <c r="D1176" i="1"/>
  <c r="H1176" i="1" s="1"/>
  <c r="G1174" i="1"/>
  <c r="G1173" i="1"/>
  <c r="G1172" i="1"/>
  <c r="G1171" i="1"/>
  <c r="H1170" i="1"/>
  <c r="G1169" i="1"/>
  <c r="G1168" i="1"/>
  <c r="G1166" i="1"/>
  <c r="G1165" i="1"/>
  <c r="G1164" i="1"/>
  <c r="G1163" i="1"/>
  <c r="G1162" i="1"/>
  <c r="G1161" i="1"/>
  <c r="G1160" i="1"/>
  <c r="G1159" i="1"/>
  <c r="G1158" i="1"/>
  <c r="H1157" i="1"/>
  <c r="G1155" i="1"/>
  <c r="G1156" i="1"/>
  <c r="G1154" i="1"/>
  <c r="G1153" i="1"/>
  <c r="G1148" i="1"/>
  <c r="D1141" i="1"/>
  <c r="H1141" i="1" s="1"/>
  <c r="G1140" i="1"/>
  <c r="H1135" i="1"/>
  <c r="G1134" i="1"/>
  <c r="G1132" i="1"/>
  <c r="E119" i="5"/>
  <c r="D1124" i="1" s="1"/>
  <c r="H1124" i="1" s="1"/>
  <c r="D1125" i="1"/>
  <c r="H1112" i="1"/>
  <c r="H314" i="9"/>
  <c r="D1094" i="1"/>
  <c r="G1094" i="1" s="1"/>
  <c r="H1681" i="1"/>
  <c r="G1681" i="1"/>
  <c r="H1683" i="1"/>
  <c r="I41" i="3"/>
  <c r="G1602" i="1"/>
  <c r="H1587" i="1"/>
  <c r="G1583" i="1"/>
  <c r="H1583" i="1"/>
  <c r="G1585" i="1"/>
  <c r="E38" i="7"/>
  <c r="D1540" i="1"/>
  <c r="J1543" i="1"/>
  <c r="J1541" i="1"/>
  <c r="G1548" i="1"/>
  <c r="G1539" i="1"/>
  <c r="G1547" i="1"/>
  <c r="J1547" i="1"/>
  <c r="H1560" i="1"/>
  <c r="G1560" i="1"/>
  <c r="H1562" i="1"/>
  <c r="I1562" i="1" s="1"/>
  <c r="G1565" i="1"/>
  <c r="I1565" i="1" s="1"/>
  <c r="G1567" i="1"/>
  <c r="G1569" i="1"/>
  <c r="E22" i="7"/>
  <c r="E5" i="7" s="1"/>
  <c r="D1571" i="1"/>
  <c r="I35" i="3"/>
  <c r="G1572" i="1"/>
  <c r="G1575" i="1"/>
  <c r="E312" i="9"/>
  <c r="B312" i="9" s="1"/>
  <c r="E320" i="9"/>
  <c r="B320" i="9" s="1"/>
  <c r="E327" i="9"/>
  <c r="B327" i="9" s="1"/>
  <c r="H1503" i="1"/>
  <c r="G1503" i="1"/>
  <c r="F107" i="6"/>
  <c r="E307" i="9"/>
  <c r="B307" i="9" s="1"/>
  <c r="G1266" i="1"/>
  <c r="G1264" i="1"/>
  <c r="G1265" i="1"/>
  <c r="D1182" i="1"/>
  <c r="H1152" i="1"/>
  <c r="G1152" i="1"/>
  <c r="G1176" i="1"/>
  <c r="G1179" i="1"/>
  <c r="F147" i="5"/>
  <c r="G1087" i="1"/>
  <c r="G1092" i="1"/>
  <c r="G1060" i="1"/>
  <c r="G1057" i="1"/>
  <c r="G1059" i="1"/>
  <c r="G1050" i="1"/>
  <c r="G1052" i="1"/>
  <c r="D1018" i="1"/>
  <c r="H1018" i="1" s="1"/>
  <c r="G1017" i="1"/>
  <c r="G1018" i="1"/>
  <c r="G1019" i="1"/>
  <c r="H1013" i="1"/>
  <c r="G1013" i="1"/>
  <c r="G734" i="1"/>
  <c r="G725" i="1"/>
  <c r="F237" i="9"/>
  <c r="B237" i="9" s="1"/>
  <c r="B296" i="9"/>
  <c r="G653" i="1"/>
  <c r="G648" i="1"/>
  <c r="H649" i="1"/>
  <c r="G649" i="1"/>
  <c r="G388" i="1"/>
  <c r="G390" i="1"/>
  <c r="F393" i="4"/>
  <c r="G374" i="1"/>
  <c r="G381" i="1"/>
  <c r="E31" i="9"/>
  <c r="B31" i="9" s="1"/>
  <c r="E329" i="9"/>
  <c r="B329" i="9" s="1"/>
  <c r="G421" i="1"/>
  <c r="G422" i="1"/>
  <c r="E647" i="4"/>
  <c r="D641" i="1" s="1"/>
  <c r="F236" i="9"/>
  <c r="B236" i="9" s="1"/>
  <c r="E311" i="9"/>
  <c r="B311" i="9" s="1"/>
  <c r="B244" i="9"/>
  <c r="G194" i="1"/>
  <c r="G192" i="1"/>
  <c r="G190" i="1"/>
  <c r="G191" i="1"/>
  <c r="F241" i="9"/>
  <c r="B241" i="9" s="1"/>
  <c r="G184" i="1"/>
  <c r="G183" i="1"/>
  <c r="B240" i="9"/>
  <c r="E53" i="9"/>
  <c r="F240" i="9"/>
  <c r="G182" i="1"/>
  <c r="G181" i="1"/>
  <c r="G180" i="1"/>
  <c r="G178" i="1"/>
  <c r="G177" i="1"/>
  <c r="G176" i="1"/>
  <c r="G174" i="1"/>
  <c r="G175" i="1"/>
  <c r="G173" i="1"/>
  <c r="G172" i="1"/>
  <c r="G171" i="1"/>
  <c r="G170" i="1"/>
  <c r="G169" i="1"/>
  <c r="H168" i="1"/>
  <c r="E164" i="4"/>
  <c r="D160" i="1" s="1"/>
  <c r="G166" i="1"/>
  <c r="G167" i="1"/>
  <c r="F170" i="4"/>
  <c r="G165" i="1"/>
  <c r="G164" i="1"/>
  <c r="G161" i="1"/>
  <c r="G163" i="1"/>
  <c r="E49" i="9"/>
  <c r="B49" i="9" s="1"/>
  <c r="G150" i="1"/>
  <c r="G151" i="1"/>
  <c r="F135" i="4"/>
  <c r="F126" i="4"/>
  <c r="E49" i="4"/>
  <c r="D45" i="1" s="1"/>
  <c r="H64" i="1"/>
  <c r="F68" i="4"/>
  <c r="G8" i="1"/>
  <c r="G16" i="1"/>
  <c r="G24" i="1"/>
  <c r="G32" i="1"/>
  <c r="G40" i="1"/>
  <c r="G48" i="1"/>
  <c r="G56" i="1"/>
  <c r="G64" i="1"/>
  <c r="G72" i="1"/>
  <c r="G80" i="1"/>
  <c r="G88" i="1"/>
  <c r="H5" i="1"/>
  <c r="H9" i="1"/>
  <c r="H13" i="1"/>
  <c r="H17" i="1"/>
  <c r="H21" i="1"/>
  <c r="H25" i="1"/>
  <c r="H29" i="1"/>
  <c r="H33" i="1"/>
  <c r="H37" i="1"/>
  <c r="H41" i="1"/>
  <c r="H49" i="1"/>
  <c r="H53" i="1"/>
  <c r="H57" i="1"/>
  <c r="H61" i="1"/>
  <c r="H65" i="1"/>
  <c r="H69" i="1"/>
  <c r="H73" i="1"/>
  <c r="H77" i="1"/>
  <c r="H81" i="1"/>
  <c r="H85" i="1"/>
  <c r="H89" i="1"/>
  <c r="H93" i="1"/>
  <c r="H99" i="1"/>
  <c r="G99" i="1"/>
  <c r="H101" i="1"/>
  <c r="G101" i="1"/>
  <c r="H103" i="1"/>
  <c r="G103" i="1"/>
  <c r="H105" i="1"/>
  <c r="G105" i="1"/>
  <c r="H107" i="1"/>
  <c r="G107" i="1"/>
  <c r="H109" i="1"/>
  <c r="G109" i="1"/>
  <c r="H111" i="1"/>
  <c r="G111" i="1"/>
  <c r="H113" i="1"/>
  <c r="G113" i="1"/>
  <c r="H115" i="1"/>
  <c r="G115" i="1"/>
  <c r="H117" i="1"/>
  <c r="G117" i="1"/>
  <c r="H119" i="1"/>
  <c r="G119" i="1"/>
  <c r="G122" i="1"/>
  <c r="H96" i="1"/>
  <c r="G96" i="1"/>
  <c r="H7" i="1"/>
  <c r="H11" i="1"/>
  <c r="H15" i="1"/>
  <c r="H19" i="1"/>
  <c r="H23" i="1"/>
  <c r="H27" i="1"/>
  <c r="H31" i="1"/>
  <c r="H35" i="1"/>
  <c r="H39" i="1"/>
  <c r="H43" i="1"/>
  <c r="H47" i="1"/>
  <c r="H51" i="1"/>
  <c r="H55" i="1"/>
  <c r="H59" i="1"/>
  <c r="H63" i="1"/>
  <c r="H67" i="1"/>
  <c r="H71" i="1"/>
  <c r="H75" i="1"/>
  <c r="H79" i="1"/>
  <c r="H83" i="1"/>
  <c r="H87" i="1"/>
  <c r="H91" i="1"/>
  <c r="H95" i="1"/>
  <c r="H98" i="1"/>
  <c r="G98" i="1"/>
  <c r="H100" i="1"/>
  <c r="G100" i="1"/>
  <c r="H104" i="1"/>
  <c r="G104" i="1"/>
  <c r="H106" i="1"/>
  <c r="G106" i="1"/>
  <c r="H108" i="1"/>
  <c r="G108" i="1"/>
  <c r="H110" i="1"/>
  <c r="G110" i="1"/>
  <c r="H112" i="1"/>
  <c r="G112" i="1"/>
  <c r="H114" i="1"/>
  <c r="G114" i="1"/>
  <c r="H116" i="1"/>
  <c r="G116" i="1"/>
  <c r="H118" i="1"/>
  <c r="G118" i="1"/>
  <c r="H120" i="1"/>
  <c r="G120" i="1"/>
  <c r="G4" i="1"/>
  <c r="G12" i="1"/>
  <c r="G20" i="1"/>
  <c r="G28" i="1"/>
  <c r="G36" i="1"/>
  <c r="G44" i="1"/>
  <c r="G52" i="1"/>
  <c r="G60" i="1"/>
  <c r="G68" i="1"/>
  <c r="G76" i="1"/>
  <c r="G84" i="1"/>
  <c r="G92" i="1"/>
  <c r="H1579" i="1"/>
  <c r="G1579" i="1"/>
  <c r="J1579" i="1"/>
  <c r="H1542" i="1"/>
  <c r="I1545" i="1"/>
  <c r="H1549" i="1"/>
  <c r="G1549" i="1"/>
  <c r="J1549" i="1"/>
  <c r="H1553" i="1"/>
  <c r="G1553" i="1"/>
  <c r="J1553" i="1"/>
  <c r="H1556" i="1"/>
  <c r="G1556" i="1"/>
  <c r="H1559" i="1"/>
  <c r="G1559" i="1"/>
  <c r="J1559" i="1"/>
  <c r="H1563" i="1"/>
  <c r="G1563" i="1"/>
  <c r="H1566" i="1"/>
  <c r="G1566" i="1"/>
  <c r="J1566" i="1"/>
  <c r="H1570" i="1"/>
  <c r="G1570" i="1"/>
  <c r="J1570" i="1"/>
  <c r="H1574" i="1"/>
  <c r="G1574" i="1"/>
  <c r="I1574" i="1" s="1"/>
  <c r="J1574" i="1"/>
  <c r="I1580"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I1543" i="1"/>
  <c r="I1560" i="1"/>
  <c r="I1567" i="1"/>
  <c r="H1581" i="1"/>
  <c r="G1581" i="1"/>
  <c r="J1581" i="1"/>
  <c r="H1584" i="1"/>
  <c r="G1584" i="1"/>
  <c r="H1588" i="1"/>
  <c r="G1588" i="1"/>
  <c r="H1592" i="1"/>
  <c r="G1592" i="1"/>
  <c r="H1596" i="1"/>
  <c r="G1596" i="1"/>
  <c r="H1600" i="1"/>
  <c r="G1600" i="1"/>
  <c r="H1604" i="1"/>
  <c r="G1604" i="1"/>
  <c r="H1608" i="1"/>
  <c r="G1608" i="1"/>
  <c r="H1612" i="1"/>
  <c r="G1612" i="1"/>
  <c r="H1616" i="1"/>
  <c r="G1616" i="1"/>
  <c r="H1620" i="1"/>
  <c r="G1620" i="1"/>
  <c r="D198" i="1"/>
  <c r="I1541" i="1"/>
  <c r="H1546" i="1"/>
  <c r="H1551" i="1"/>
  <c r="G1551" i="1"/>
  <c r="J1551" i="1"/>
  <c r="H1557" i="1"/>
  <c r="G1557" i="1"/>
  <c r="I1557" i="1" s="1"/>
  <c r="J1557" i="1"/>
  <c r="H1561" i="1"/>
  <c r="G1561" i="1"/>
  <c r="I1561" i="1" s="1"/>
  <c r="J1561" i="1"/>
  <c r="H1564" i="1"/>
  <c r="G1564" i="1"/>
  <c r="J1564" i="1"/>
  <c r="H1568" i="1"/>
  <c r="G1568" i="1"/>
  <c r="J1568" i="1"/>
  <c r="H1576" i="1"/>
  <c r="G1576" i="1"/>
  <c r="I1576" i="1" s="1"/>
  <c r="J1576" i="1"/>
  <c r="D7" i="4"/>
  <c r="D49" i="4"/>
  <c r="F91" i="4"/>
  <c r="D125" i="4"/>
  <c r="D153" i="4"/>
  <c r="F263" i="4"/>
  <c r="D262" i="4"/>
  <c r="E308" i="4"/>
  <c r="E7" i="5"/>
  <c r="F7" i="5" s="1"/>
  <c r="G1542" i="1"/>
  <c r="G1544" i="1"/>
  <c r="I1544" i="1" s="1"/>
  <c r="G1546" i="1"/>
  <c r="H1548" i="1"/>
  <c r="I1548" i="1" s="1"/>
  <c r="H1550" i="1"/>
  <c r="I1550" i="1" s="1"/>
  <c r="H1552" i="1"/>
  <c r="I1552" i="1" s="1"/>
  <c r="H1554" i="1"/>
  <c r="I1554" i="1" s="1"/>
  <c r="H1558" i="1"/>
  <c r="I1558" i="1" s="1"/>
  <c r="H1569" i="1"/>
  <c r="I1569" i="1" s="1"/>
  <c r="H1573" i="1"/>
  <c r="I1573" i="1" s="1"/>
  <c r="H1575" i="1"/>
  <c r="H1578" i="1"/>
  <c r="I1578" i="1" s="1"/>
  <c r="F8" i="4"/>
  <c r="D106" i="4"/>
  <c r="D164" i="4"/>
  <c r="D230" i="4"/>
  <c r="E430" i="4"/>
  <c r="D309" i="4"/>
  <c r="F314" i="4"/>
  <c r="F322" i="4"/>
  <c r="D321" i="4"/>
  <c r="E141" i="6"/>
  <c r="D5" i="7"/>
  <c r="G156" i="9"/>
  <c r="E156" i="9" s="1"/>
  <c r="B156" i="9" s="1"/>
  <c r="F529" i="4"/>
  <c r="G210" i="9"/>
  <c r="E210" i="9" s="1"/>
  <c r="B210" i="9" s="1"/>
  <c r="F536" i="4"/>
  <c r="F12" i="5"/>
  <c r="G314" i="9"/>
  <c r="D88" i="5"/>
  <c r="D178" i="5"/>
  <c r="D251" i="5"/>
  <c r="F252" i="5"/>
  <c r="E296" i="5"/>
  <c r="D1300" i="1" s="1"/>
  <c r="F5" i="6"/>
  <c r="D89" i="6"/>
  <c r="D273" i="4"/>
  <c r="E373" i="4"/>
  <c r="D368" i="1" s="1"/>
  <c r="D431" i="4"/>
  <c r="D466" i="4"/>
  <c r="D491" i="4"/>
  <c r="D584" i="4"/>
  <c r="D535" i="4" s="1"/>
  <c r="D647" i="4"/>
  <c r="D70" i="5"/>
  <c r="G316" i="9"/>
  <c r="G315" i="9"/>
  <c r="F150" i="5"/>
  <c r="D219" i="5"/>
  <c r="F36" i="6"/>
  <c r="D114" i="6"/>
  <c r="D44" i="8"/>
  <c r="G343" i="9" s="1"/>
  <c r="E343" i="9" s="1"/>
  <c r="D373" i="4"/>
  <c r="D406" i="4"/>
  <c r="D479" i="4"/>
  <c r="E536" i="4"/>
  <c r="D597" i="4"/>
  <c r="D629" i="4"/>
  <c r="F656" i="4"/>
  <c r="F89" i="5"/>
  <c r="H316" i="9"/>
  <c r="H315" i="9"/>
  <c r="B29" i="9"/>
  <c r="B33" i="9"/>
  <c r="B37" i="9"/>
  <c r="B41" i="9"/>
  <c r="B45" i="9"/>
  <c r="B53" i="9"/>
  <c r="B57" i="9"/>
  <c r="B61" i="9"/>
  <c r="B65" i="9"/>
  <c r="B69" i="9"/>
  <c r="B73" i="9"/>
  <c r="B77" i="9"/>
  <c r="B81" i="9"/>
  <c r="B85" i="9"/>
  <c r="B89" i="9"/>
  <c r="B93" i="9"/>
  <c r="B97" i="9"/>
  <c r="B101" i="9"/>
  <c r="B105" i="9"/>
  <c r="B120" i="9"/>
  <c r="B136" i="9"/>
  <c r="B152" i="9"/>
  <c r="G184" i="9"/>
  <c r="E184" i="9" s="1"/>
  <c r="B184" i="9" s="1"/>
  <c r="G192" i="9"/>
  <c r="E192" i="9" s="1"/>
  <c r="B192" i="9" s="1"/>
  <c r="G200" i="9"/>
  <c r="E200" i="9" s="1"/>
  <c r="B200" i="9" s="1"/>
  <c r="G208" i="9"/>
  <c r="E208" i="9" s="1"/>
  <c r="B208"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B116" i="9"/>
  <c r="B132" i="9"/>
  <c r="B148" i="9"/>
  <c r="G182" i="9"/>
  <c r="E182" i="9" s="1"/>
  <c r="B182" i="9" s="1"/>
  <c r="G190" i="9"/>
  <c r="E190" i="9" s="1"/>
  <c r="B190" i="9" s="1"/>
  <c r="G198" i="9"/>
  <c r="E198" i="9" s="1"/>
  <c r="B198" i="9" s="1"/>
  <c r="E337" i="9"/>
  <c r="B337" i="9" s="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H310" i="9"/>
  <c r="M228" i="9"/>
  <c r="G179" i="9"/>
  <c r="E179" i="9" s="1"/>
  <c r="B179" i="9" s="1"/>
  <c r="G178" i="9"/>
  <c r="E178" i="9" s="1"/>
  <c r="B178" i="9" s="1"/>
  <c r="G177" i="9"/>
  <c r="E177" i="9" s="1"/>
  <c r="B177" i="9" s="1"/>
  <c r="G176" i="9"/>
  <c r="E176" i="9" s="1"/>
  <c r="B176" i="9" s="1"/>
  <c r="G175" i="9"/>
  <c r="E175" i="9" s="1"/>
  <c r="B175" i="9" s="1"/>
  <c r="G174" i="9"/>
  <c r="E174" i="9" s="1"/>
  <c r="B174" i="9" s="1"/>
  <c r="G180" i="9"/>
  <c r="G209" i="9"/>
  <c r="E209" i="9" s="1"/>
  <c r="B209" i="9" s="1"/>
  <c r="L207" i="9"/>
  <c r="F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I10" i="9"/>
  <c r="B30" i="9"/>
  <c r="B34" i="9"/>
  <c r="B38" i="9"/>
  <c r="B42" i="9"/>
  <c r="B46" i="9"/>
  <c r="B50" i="9"/>
  <c r="B54" i="9"/>
  <c r="B58" i="9"/>
  <c r="B62" i="9"/>
  <c r="B66" i="9"/>
  <c r="B70" i="9"/>
  <c r="B74" i="9"/>
  <c r="B78" i="9"/>
  <c r="B82" i="9"/>
  <c r="B86" i="9"/>
  <c r="B90" i="9"/>
  <c r="B94" i="9"/>
  <c r="B98" i="9"/>
  <c r="B102" i="9"/>
  <c r="B106" i="9"/>
  <c r="H180" i="9"/>
  <c r="G188" i="9"/>
  <c r="E188" i="9" s="1"/>
  <c r="B188" i="9" s="1"/>
  <c r="G196" i="9"/>
  <c r="E196" i="9" s="1"/>
  <c r="B196" i="9" s="1"/>
  <c r="G204" i="9"/>
  <c r="E204" i="9" s="1"/>
  <c r="B204" i="9" s="1"/>
  <c r="B230" i="9"/>
  <c r="B231" i="9"/>
  <c r="B234" i="9"/>
  <c r="B235" i="9"/>
  <c r="B238" i="9"/>
  <c r="B239" i="9"/>
  <c r="B242" i="9"/>
  <c r="B243" i="9"/>
  <c r="B246" i="9"/>
  <c r="B247" i="9"/>
  <c r="B250" i="9"/>
  <c r="B251" i="9"/>
  <c r="B254" i="9"/>
  <c r="B255" i="9"/>
  <c r="B256" i="9"/>
  <c r="E107" i="9"/>
  <c r="B107" i="9" s="1"/>
  <c r="E111" i="9"/>
  <c r="B111" i="9" s="1"/>
  <c r="E115" i="9"/>
  <c r="B115" i="9" s="1"/>
  <c r="E119" i="9"/>
  <c r="B119" i="9" s="1"/>
  <c r="E123" i="9"/>
  <c r="B123" i="9" s="1"/>
  <c r="E127" i="9"/>
  <c r="B127" i="9" s="1"/>
  <c r="E131" i="9"/>
  <c r="B131" i="9" s="1"/>
  <c r="E135" i="9"/>
  <c r="B135" i="9" s="1"/>
  <c r="B173" i="9"/>
  <c r="E322" i="9"/>
  <c r="B322" i="9" s="1"/>
  <c r="B109" i="9"/>
  <c r="B113" i="9"/>
  <c r="B117" i="9"/>
  <c r="B121" i="9"/>
  <c r="B125" i="9"/>
  <c r="B129" i="9"/>
  <c r="B133" i="9"/>
  <c r="B137" i="9"/>
  <c r="B141" i="9"/>
  <c r="B145" i="9"/>
  <c r="B149" i="9"/>
  <c r="B153" i="9"/>
  <c r="B263" i="9"/>
  <c r="B264" i="9"/>
  <c r="B291" i="9"/>
  <c r="B292" i="9"/>
  <c r="E318" i="9"/>
  <c r="B318" i="9" s="1"/>
  <c r="E326" i="9"/>
  <c r="B326" i="9" s="1"/>
  <c r="B258" i="9"/>
  <c r="F261" i="9"/>
  <c r="B261" i="9" s="1"/>
  <c r="B266" i="9"/>
  <c r="F269" i="9"/>
  <c r="B269" i="9" s="1"/>
  <c r="B274" i="9"/>
  <c r="F277" i="9"/>
  <c r="B277" i="9" s="1"/>
  <c r="B282" i="9"/>
  <c r="F285" i="9"/>
  <c r="B285" i="9" s="1"/>
  <c r="B290" i="9"/>
  <c r="F298" i="9"/>
  <c r="G1201" i="1" l="1"/>
  <c r="F255" i="5"/>
  <c r="G1259" i="1"/>
  <c r="E251" i="5"/>
  <c r="F251" i="5" s="1"/>
  <c r="H642" i="1"/>
  <c r="G642" i="1"/>
  <c r="E314" i="9"/>
  <c r="B314" i="9" s="1"/>
  <c r="G1281" i="1"/>
  <c r="D1223" i="1"/>
  <c r="G1224" i="1"/>
  <c r="H1224" i="1"/>
  <c r="E177" i="5"/>
  <c r="I24" i="3" s="1"/>
  <c r="D1207" i="1"/>
  <c r="H1207" i="1" s="1"/>
  <c r="E315" i="9"/>
  <c r="B315" i="9" s="1"/>
  <c r="G1141" i="1"/>
  <c r="G1124" i="1"/>
  <c r="E69" i="5"/>
  <c r="I23" i="3" s="1"/>
  <c r="G1125" i="1"/>
  <c r="H1125" i="1"/>
  <c r="H1094" i="1"/>
  <c r="I1581" i="1"/>
  <c r="I1579" i="1"/>
  <c r="H1540" i="1"/>
  <c r="G1540" i="1"/>
  <c r="I1542" i="1"/>
  <c r="I1551" i="1"/>
  <c r="I1553" i="1"/>
  <c r="I1566" i="1"/>
  <c r="I33" i="3"/>
  <c r="D1538" i="1"/>
  <c r="I34" i="3"/>
  <c r="D1555" i="1"/>
  <c r="I1575" i="1"/>
  <c r="H1571" i="1"/>
  <c r="G1571" i="1"/>
  <c r="E152" i="4"/>
  <c r="D148" i="1" s="1"/>
  <c r="E6" i="4"/>
  <c r="B343" i="9"/>
  <c r="F535" i="4"/>
  <c r="C529" i="1"/>
  <c r="B207" i="9"/>
  <c r="F479" i="4"/>
  <c r="C473" i="1"/>
  <c r="G339" i="9"/>
  <c r="E339" i="9" s="1"/>
  <c r="B339" i="9" s="1"/>
  <c r="F219" i="5"/>
  <c r="C1223" i="1"/>
  <c r="F70" i="5"/>
  <c r="D69" i="5"/>
  <c r="C1075" i="1"/>
  <c r="F491" i="4"/>
  <c r="C485" i="1"/>
  <c r="C269" i="1"/>
  <c r="F273" i="4"/>
  <c r="G336" i="9"/>
  <c r="E336" i="9" s="1"/>
  <c r="B336" i="9" s="1"/>
  <c r="D177" i="5"/>
  <c r="F178" i="5"/>
  <c r="C1182" i="1"/>
  <c r="E360" i="4"/>
  <c r="F309" i="4"/>
  <c r="D308" i="4"/>
  <c r="C304" i="1"/>
  <c r="F230" i="4"/>
  <c r="C226" i="1"/>
  <c r="D1012" i="1"/>
  <c r="I22" i="3"/>
  <c r="G24" i="9"/>
  <c r="H24" i="9"/>
  <c r="F153" i="4"/>
  <c r="D152" i="4"/>
  <c r="C149" i="1"/>
  <c r="F7" i="4"/>
  <c r="D6" i="4"/>
  <c r="C3" i="1"/>
  <c r="G198" i="1"/>
  <c r="H198" i="1"/>
  <c r="E310" i="9"/>
  <c r="B310" i="9" s="1"/>
  <c r="F629" i="4"/>
  <c r="C623" i="1"/>
  <c r="F406" i="4"/>
  <c r="C401" i="1"/>
  <c r="K1481" i="9"/>
  <c r="G344" i="9"/>
  <c r="E344" i="9" s="1"/>
  <c r="B344" i="9" s="1"/>
  <c r="C1621" i="1"/>
  <c r="I39" i="3"/>
  <c r="F466" i="4"/>
  <c r="C460" i="1"/>
  <c r="F89" i="6"/>
  <c r="C1485" i="1"/>
  <c r="G1300" i="1"/>
  <c r="H1300" i="1"/>
  <c r="F88" i="5"/>
  <c r="C1093" i="1"/>
  <c r="F321" i="4"/>
  <c r="C316" i="1"/>
  <c r="F164" i="4"/>
  <c r="C160" i="1"/>
  <c r="I1546" i="1"/>
  <c r="E417" i="4"/>
  <c r="D412" i="1" s="1"/>
  <c r="D303" i="1"/>
  <c r="F125" i="4"/>
  <c r="C121" i="1"/>
  <c r="I1564" i="1"/>
  <c r="E422" i="4"/>
  <c r="I1570" i="1"/>
  <c r="I1559" i="1"/>
  <c r="I1549" i="1"/>
  <c r="F228" i="9"/>
  <c r="B228" i="9" s="1"/>
  <c r="F597" i="4"/>
  <c r="C591" i="1"/>
  <c r="F373" i="4"/>
  <c r="D360" i="4"/>
  <c r="C368" i="1"/>
  <c r="F114" i="6"/>
  <c r="H30" i="3"/>
  <c r="C1510" i="1"/>
  <c r="F647" i="4"/>
  <c r="C641" i="1"/>
  <c r="F431" i="4"/>
  <c r="D430" i="4"/>
  <c r="C425" i="1"/>
  <c r="G346" i="9"/>
  <c r="E346" i="9" s="1"/>
  <c r="H33" i="3"/>
  <c r="C1538" i="1"/>
  <c r="F106" i="4"/>
  <c r="C102" i="1"/>
  <c r="F262" i="4"/>
  <c r="C258" i="1"/>
  <c r="I1568" i="1"/>
  <c r="E180" i="9"/>
  <c r="B180" i="9" s="1"/>
  <c r="E535" i="4"/>
  <c r="D530" i="1"/>
  <c r="E316" i="9"/>
  <c r="B316" i="9" s="1"/>
  <c r="F584" i="4"/>
  <c r="C578" i="1"/>
  <c r="D141" i="6"/>
  <c r="G348" i="9" s="1"/>
  <c r="E348" i="9" s="1"/>
  <c r="H25" i="3"/>
  <c r="C1255" i="1"/>
  <c r="D1537" i="1"/>
  <c r="I31" i="3"/>
  <c r="E639" i="4"/>
  <c r="D633" i="1" s="1"/>
  <c r="D424" i="1"/>
  <c r="F49" i="4"/>
  <c r="C45" i="1"/>
  <c r="I25" i="3" l="1"/>
  <c r="D1255" i="1"/>
  <c r="G1255" i="1" s="1"/>
  <c r="D1181" i="1"/>
  <c r="G1207" i="1"/>
  <c r="E176" i="5"/>
  <c r="D1180" i="1" s="1"/>
  <c r="H19" i="9"/>
  <c r="E19" i="9" s="1"/>
  <c r="B19" i="9" s="1"/>
  <c r="E6" i="5"/>
  <c r="D1011" i="1" s="1"/>
  <c r="D1074" i="1"/>
  <c r="H1555" i="1"/>
  <c r="G1555" i="1"/>
  <c r="E299" i="4"/>
  <c r="D295" i="1" s="1"/>
  <c r="I18" i="3"/>
  <c r="D2" i="1"/>
  <c r="I17" i="3"/>
  <c r="E347" i="9"/>
  <c r="B348" i="9"/>
  <c r="H121" i="1"/>
  <c r="G121" i="1"/>
  <c r="H578" i="1"/>
  <c r="G578" i="1"/>
  <c r="E640" i="4"/>
  <c r="D634" i="1" s="1"/>
  <c r="D529" i="1"/>
  <c r="H258" i="1"/>
  <c r="G258" i="1"/>
  <c r="G1538" i="1"/>
  <c r="H1538" i="1"/>
  <c r="D639" i="4"/>
  <c r="F430" i="4"/>
  <c r="C424" i="1"/>
  <c r="G1510" i="1"/>
  <c r="H1510" i="1"/>
  <c r="D418" i="4"/>
  <c r="F360" i="4"/>
  <c r="C355" i="1"/>
  <c r="E643" i="4"/>
  <c r="D417" i="1"/>
  <c r="H1093" i="1"/>
  <c r="G1093" i="1"/>
  <c r="G1485" i="1"/>
  <c r="H1485" i="1"/>
  <c r="H401" i="1"/>
  <c r="G401" i="1"/>
  <c r="H3" i="1"/>
  <c r="G3" i="1"/>
  <c r="D299" i="4"/>
  <c r="F152" i="4"/>
  <c r="H18" i="3"/>
  <c r="C148" i="1"/>
  <c r="E418" i="4"/>
  <c r="D413" i="1" s="1"/>
  <c r="D355" i="1"/>
  <c r="G1223" i="1"/>
  <c r="H1223" i="1"/>
  <c r="H1621" i="1"/>
  <c r="G1621" i="1"/>
  <c r="H11" i="3"/>
  <c r="D422" i="4"/>
  <c r="D300" i="4"/>
  <c r="F6" i="4"/>
  <c r="H17" i="3"/>
  <c r="C2" i="1"/>
  <c r="G1012" i="1"/>
  <c r="H1012" i="1"/>
  <c r="H304" i="1"/>
  <c r="G304" i="1"/>
  <c r="G1182" i="1"/>
  <c r="H1182" i="1"/>
  <c r="H1075" i="1"/>
  <c r="G1075" i="1"/>
  <c r="H45" i="1"/>
  <c r="G45" i="1"/>
  <c r="B346" i="9"/>
  <c r="E345" i="9"/>
  <c r="I10" i="3" s="1"/>
  <c r="G641" i="1"/>
  <c r="H641" i="1"/>
  <c r="H591" i="1"/>
  <c r="G591" i="1"/>
  <c r="H160" i="1"/>
  <c r="G160" i="1"/>
  <c r="H316" i="1"/>
  <c r="G316" i="1"/>
  <c r="H460" i="1"/>
  <c r="G460" i="1"/>
  <c r="H623" i="1"/>
  <c r="G623" i="1"/>
  <c r="D417" i="4"/>
  <c r="F308" i="4"/>
  <c r="C303" i="1"/>
  <c r="G269" i="1"/>
  <c r="H269" i="1"/>
  <c r="F69" i="5"/>
  <c r="H23" i="3"/>
  <c r="C1074" i="1"/>
  <c r="D6" i="5"/>
  <c r="H529" i="1"/>
  <c r="G529" i="1"/>
  <c r="H102" i="1"/>
  <c r="G102" i="1"/>
  <c r="F141" i="6"/>
  <c r="H31" i="3"/>
  <c r="C1537" i="1"/>
  <c r="G530" i="1"/>
  <c r="H530" i="1"/>
  <c r="H425" i="1"/>
  <c r="G425" i="1"/>
  <c r="H368" i="1"/>
  <c r="G368" i="1"/>
  <c r="E423" i="4"/>
  <c r="E424" i="4" s="1"/>
  <c r="D419" i="1" s="1"/>
  <c r="H149" i="1"/>
  <c r="G149" i="1"/>
  <c r="E24" i="9"/>
  <c r="H226" i="1"/>
  <c r="G226" i="1"/>
  <c r="F177" i="5"/>
  <c r="D176" i="5"/>
  <c r="H24" i="3"/>
  <c r="C1181" i="1"/>
  <c r="H485" i="1"/>
  <c r="G485" i="1"/>
  <c r="G473" i="1"/>
  <c r="H473" i="1"/>
  <c r="D640" i="4"/>
  <c r="E342" i="9"/>
  <c r="H1255" i="1" l="1"/>
  <c r="H299" i="9"/>
  <c r="E301" i="4"/>
  <c r="D297" i="1" s="1"/>
  <c r="E300" i="4"/>
  <c r="D296" i="1" s="1"/>
  <c r="C296" i="1"/>
  <c r="F418" i="4"/>
  <c r="C413" i="1"/>
  <c r="F176" i="5"/>
  <c r="C1180" i="1"/>
  <c r="B24" i="9"/>
  <c r="G306" i="9"/>
  <c r="E306" i="9" s="1"/>
  <c r="B306" i="9" s="1"/>
  <c r="G299" i="9"/>
  <c r="F6" i="5"/>
  <c r="C1011" i="1"/>
  <c r="F417" i="4"/>
  <c r="C412" i="1"/>
  <c r="H2" i="1"/>
  <c r="G2" i="1"/>
  <c r="F422" i="4"/>
  <c r="D643" i="4"/>
  <c r="C417" i="1"/>
  <c r="D423" i="4"/>
  <c r="D301" i="4"/>
  <c r="C295" i="1"/>
  <c r="F299" i="4"/>
  <c r="D637" i="1"/>
  <c r="F639" i="4"/>
  <c r="C633" i="1"/>
  <c r="G1537" i="1"/>
  <c r="H1537" i="1"/>
  <c r="H1074" i="1"/>
  <c r="G1074" i="1"/>
  <c r="H148" i="1"/>
  <c r="G148" i="1"/>
  <c r="H9" i="3"/>
  <c r="G355" i="1"/>
  <c r="H355" i="1"/>
  <c r="F640" i="4"/>
  <c r="C634" i="1"/>
  <c r="H1181" i="1"/>
  <c r="G1181" i="1"/>
  <c r="E425" i="4"/>
  <c r="D420" i="1" s="1"/>
  <c r="E644" i="4"/>
  <c r="E645" i="4" s="1"/>
  <c r="D418" i="1"/>
  <c r="H20" i="9"/>
  <c r="G303" i="1"/>
  <c r="H303" i="1"/>
  <c r="N3" i="9"/>
  <c r="I11" i="3"/>
  <c r="H424" i="1"/>
  <c r="G424" i="1"/>
  <c r="E299" i="9" l="1"/>
  <c r="B299" i="9" s="1"/>
  <c r="F300" i="4"/>
  <c r="D639" i="1"/>
  <c r="K3" i="9"/>
  <c r="I9" i="3"/>
  <c r="H417" i="1"/>
  <c r="G417" i="1"/>
  <c r="H295" i="1"/>
  <c r="G295" i="1"/>
  <c r="F643" i="4"/>
  <c r="C637" i="1"/>
  <c r="H8" i="3"/>
  <c r="H1011" i="1"/>
  <c r="G1011" i="1"/>
  <c r="H413" i="1"/>
  <c r="G413" i="1"/>
  <c r="D644" i="4"/>
  <c r="F423" i="4"/>
  <c r="D425" i="4"/>
  <c r="G20" i="9"/>
  <c r="E20" i="9" s="1"/>
  <c r="B20" i="9" s="1"/>
  <c r="C418" i="1"/>
  <c r="D424" i="4"/>
  <c r="H412" i="1"/>
  <c r="G412" i="1"/>
  <c r="H1180" i="1"/>
  <c r="G1180" i="1"/>
  <c r="G296" i="1"/>
  <c r="H296" i="1"/>
  <c r="F301" i="4"/>
  <c r="C297" i="1"/>
  <c r="E646" i="4"/>
  <c r="D638" i="1"/>
  <c r="H634" i="1"/>
  <c r="G634" i="1"/>
  <c r="H633" i="1"/>
  <c r="G633" i="1"/>
  <c r="F425" i="4" l="1"/>
  <c r="C420" i="1"/>
  <c r="H637" i="1"/>
  <c r="G637" i="1"/>
  <c r="M3" i="9"/>
  <c r="F424" i="4"/>
  <c r="C419" i="1"/>
  <c r="H297" i="1"/>
  <c r="G297" i="1"/>
  <c r="E650" i="4"/>
  <c r="D640" i="1"/>
  <c r="H418" i="1"/>
  <c r="G418" i="1"/>
  <c r="F644" i="4"/>
  <c r="D646" i="4"/>
  <c r="C638" i="1"/>
  <c r="D645" i="4"/>
  <c r="E649" i="4"/>
  <c r="D649" i="4" l="1"/>
  <c r="F645" i="4"/>
  <c r="C639" i="1"/>
  <c r="G297" i="9"/>
  <c r="E297" i="9" s="1"/>
  <c r="B297" i="9" s="1"/>
  <c r="D643" i="1"/>
  <c r="I19" i="3"/>
  <c r="D644" i="1"/>
  <c r="I20" i="3"/>
  <c r="H419" i="1"/>
  <c r="G419" i="1"/>
  <c r="H638" i="1"/>
  <c r="G638" i="1"/>
  <c r="H420" i="1"/>
  <c r="G420" i="1"/>
  <c r="D650" i="4"/>
  <c r="F646" i="4"/>
  <c r="C640" i="1"/>
  <c r="H334" i="9"/>
  <c r="G334" i="9"/>
  <c r="E334" i="9" l="1"/>
  <c r="E298" i="9" s="1"/>
  <c r="I8" i="3" s="1"/>
  <c r="H639" i="1"/>
  <c r="G639" i="1"/>
  <c r="H7" i="3"/>
  <c r="F650" i="4"/>
  <c r="H20" i="3"/>
  <c r="C644" i="1"/>
  <c r="H640" i="1"/>
  <c r="G640" i="1"/>
  <c r="F649" i="4"/>
  <c r="H19" i="3"/>
  <c r="C643" i="1"/>
  <c r="B334" i="9" l="1"/>
  <c r="G644" i="1"/>
  <c r="H644" i="1"/>
  <c r="J3" i="9"/>
  <c r="H643" i="1"/>
  <c r="G643" i="1"/>
  <c r="L293" i="9" l="1"/>
  <c r="F293" i="9" s="1"/>
  <c r="H295" i="9"/>
  <c r="G295" i="9"/>
  <c r="H18" i="9"/>
  <c r="G18" i="9"/>
  <c r="K9" i="9"/>
  <c r="J6" i="9"/>
  <c r="G22" i="9"/>
  <c r="L15" i="9"/>
  <c r="K5" i="9"/>
  <c r="G21" i="9"/>
  <c r="H17" i="9"/>
  <c r="I11" i="9"/>
  <c r="M16" i="9"/>
  <c r="K13" i="9"/>
  <c r="J10" i="9"/>
  <c r="I7" i="9"/>
  <c r="K10" i="9"/>
  <c r="G16" i="9"/>
  <c r="H21" i="9"/>
  <c r="I9" i="9"/>
  <c r="G15" i="9"/>
  <c r="J5" i="9"/>
  <c r="L16" i="9"/>
  <c r="K6" i="9"/>
  <c r="J11" i="9"/>
  <c r="I17" i="9"/>
  <c r="H22" i="9"/>
  <c r="I5" i="9"/>
  <c r="K11" i="9"/>
  <c r="H16" i="9"/>
  <c r="I6" i="9"/>
  <c r="K12" i="9"/>
  <c r="J7" i="9"/>
  <c r="I12" i="9"/>
  <c r="K7" i="9"/>
  <c r="J12" i="9"/>
  <c r="J17" i="9"/>
  <c r="K8" i="9"/>
  <c r="J13" i="9"/>
  <c r="G17" i="9"/>
  <c r="I8" i="9"/>
  <c r="M15" i="9"/>
  <c r="J8" i="9"/>
  <c r="I13" i="9"/>
  <c r="J9" i="9"/>
  <c r="H15" i="9"/>
  <c r="E5" i="9" l="1"/>
  <c r="B5" i="9" s="1"/>
  <c r="F16" i="9"/>
  <c r="E10" i="9"/>
  <c r="B10" i="9" s="1"/>
  <c r="E13" i="9"/>
  <c r="B13" i="9" s="1"/>
  <c r="E17" i="9"/>
  <c r="B17" i="9" s="1"/>
  <c r="E18" i="9"/>
  <c r="B18" i="9" s="1"/>
  <c r="E6" i="9"/>
  <c r="B6" i="9" s="1"/>
  <c r="E295" i="9"/>
  <c r="B295" i="9" s="1"/>
  <c r="E22" i="9"/>
  <c r="B22" i="9" s="1"/>
  <c r="E12" i="9"/>
  <c r="B12" i="9" s="1"/>
  <c r="E16" i="9"/>
  <c r="E21" i="9"/>
  <c r="B21" i="9" s="1"/>
  <c r="E8" i="9"/>
  <c r="B8" i="9" s="1"/>
  <c r="E15" i="9"/>
  <c r="E9" i="9"/>
  <c r="B9" i="9" s="1"/>
  <c r="E7" i="9"/>
  <c r="B7" i="9" s="1"/>
  <c r="E11" i="9"/>
  <c r="B11" i="9" s="1"/>
  <c r="F15" i="9"/>
  <c r="B293" i="9"/>
  <c r="F23" i="9"/>
  <c r="E23" i="9" l="1"/>
  <c r="I7" i="3" s="1"/>
  <c r="B16" i="9"/>
  <c r="F14" i="9"/>
  <c r="F3" i="9" s="1"/>
  <c r="B15" i="9"/>
  <c r="E14" i="9"/>
  <c r="I13" i="3" s="1"/>
  <c r="E4" i="9"/>
  <c r="E3" i="9" l="1"/>
</calcChain>
</file>

<file path=xl/sharedStrings.xml><?xml version="1.0" encoding="utf-8"?>
<sst xmlns="http://schemas.openxmlformats.org/spreadsheetml/2006/main" count="4733" uniqueCount="3657">
  <si>
    <t>Obveznik:</t>
  </si>
  <si>
    <t>37252 - GALERIJA UMJETNINA GRADA SLAVONSKOG BRODA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</si>
  <si>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</si>
  <si>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</si>
  <si>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</si>
  <si>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</si>
  <si>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</si>
  <si>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</si>
  <si>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</si>
  <si>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</si>
  <si>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</si>
  <si>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</si>
  <si>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</si>
  <si>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</si>
  <si>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</si>
  <si>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</si>
  <si>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</si>
  <si>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</si>
  <si>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</si>
  <si>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</si>
  <si>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</si>
  <si>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</si>
  <si>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</si>
  <si>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</si>
  <si>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</si>
  <si>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</si>
  <si>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</si>
  <si>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</si>
  <si>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</si>
  <si>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</si>
  <si>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</si>
  <si>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</si>
  <si>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</si>
  <si>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</si>
  <si>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</si>
  <si>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</si>
  <si>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</si>
  <si>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</si>
  <si>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</si>
  <si>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</si>
  <si>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</si>
  <si>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</si>
  <si>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</si>
  <si>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</si>
  <si>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</si>
  <si>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</si>
  <si>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</si>
  <si>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</si>
  <si>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</si>
  <si>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</si>
  <si>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</si>
  <si>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</si>
  <si>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</si>
  <si>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</si>
  <si>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</si>
  <si>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</si>
  <si>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</si>
  <si>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</si>
  <si>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</si>
  <si>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</si>
  <si>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</si>
  <si>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</si>
  <si>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</si>
  <si>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</si>
  <si>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</si>
  <si>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</si>
  <si>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</si>
  <si>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</si>
  <si>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</si>
  <si>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</si>
  <si>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</si>
  <si>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</si>
  <si>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</si>
  <si>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</si>
  <si>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</si>
  <si>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</si>
  <si>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</si>
  <si>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</si>
  <si>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</si>
  <si>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</si>
  <si>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</si>
  <si>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</si>
  <si>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</si>
  <si>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</si>
  <si>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</si>
  <si>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</si>
  <si>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</si>
  <si>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</si>
  <si>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</si>
  <si>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</si>
  <si>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</si>
  <si>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</si>
  <si>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</si>
  <si>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</si>
  <si>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</si>
  <si>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</si>
  <si>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</si>
  <si>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</si>
  <si>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</si>
  <si>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</si>
  <si>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</si>
  <si>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</si>
  <si>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</si>
  <si>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</si>
  <si>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</si>
  <si>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</si>
  <si>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</si>
  <si>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</si>
  <si>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</si>
  <si>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</si>
  <si>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</si>
  <si>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</si>
  <si>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</si>
  <si>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</si>
  <si>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</si>
  <si>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</si>
  <si>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</si>
  <si>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</si>
  <si>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</si>
  <si>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</si>
  <si>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</si>
  <si>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</si>
  <si>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</si>
  <si>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</si>
  <si>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</si>
  <si>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</si>
  <si>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</si>
  <si>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</si>
  <si>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</si>
  <si>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</si>
  <si>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</si>
  <si>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</si>
  <si>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</si>
  <si>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</si>
  <si>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</si>
  <si>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</si>
  <si>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</si>
  <si>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</si>
  <si>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</si>
  <si>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</si>
  <si>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</si>
  <si>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</si>
  <si>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</si>
  <si>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</si>
  <si>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</si>
  <si>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</si>
  <si>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</si>
  <si>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</si>
  <si>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</si>
  <si>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</si>
  <si>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</si>
  <si>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</si>
  <si>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</si>
  <si>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</si>
  <si>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</si>
  <si>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</si>
  <si>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</si>
  <si>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</si>
  <si>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</si>
  <si>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</si>
  <si>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</si>
  <si>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</si>
  <si>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</si>
  <si>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</si>
  <si>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</si>
  <si>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</si>
  <si>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</si>
  <si>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</si>
  <si>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</si>
  <si>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</si>
  <si>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</si>
  <si>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</si>
  <si>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</si>
  <si>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</si>
  <si>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</si>
  <si>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</si>
  <si>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</si>
  <si>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</si>
  <si>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</si>
  <si>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</si>
  <si>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</si>
  <si>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</si>
  <si>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</si>
  <si>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</si>
  <si>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</si>
  <si>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</si>
  <si>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</si>
  <si>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</si>
  <si>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</si>
  <si>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</si>
  <si>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</si>
  <si>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</si>
  <si>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</si>
  <si>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</si>
  <si>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</si>
  <si>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</si>
  <si>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</si>
  <si>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</si>
  <si>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</si>
  <si>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</si>
  <si>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</si>
  <si>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</si>
  <si>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</si>
  <si>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</si>
  <si>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</si>
  <si>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</si>
  <si>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</si>
  <si>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</si>
  <si>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</si>
  <si>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</si>
  <si>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</si>
  <si>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</si>
  <si>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</si>
  <si>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</si>
  <si>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</si>
  <si>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</si>
  <si>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</si>
  <si>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</si>
  <si>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</si>
  <si>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</si>
  <si>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</si>
  <si>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</si>
  <si>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</si>
  <si>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</si>
  <si>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</si>
  <si>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</si>
  <si>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</si>
  <si>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</si>
  <si>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</si>
  <si>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</si>
  <si>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</si>
  <si>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</si>
  <si>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</si>
  <si>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</si>
  <si>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</si>
  <si>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</si>
  <si>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</si>
  <si>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</si>
  <si>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</si>
  <si>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</si>
  <si>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</si>
  <si>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</si>
  <si>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</si>
  <si>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</si>
  <si>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</si>
  <si>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</si>
  <si>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</si>
  <si>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</si>
  <si>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</si>
  <si>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</si>
  <si>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</si>
  <si>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</si>
  <si>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</si>
  <si>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</si>
  <si>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</si>
  <si>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</si>
  <si>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</si>
  <si>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</si>
  <si>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</si>
  <si>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</si>
  <si>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</si>
  <si>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</si>
  <si>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</si>
  <si>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</si>
  <si>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</si>
  <si>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</si>
  <si>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</si>
  <si>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</si>
  <si>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</si>
  <si>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</si>
  <si>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</si>
  <si>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</si>
  <si>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</si>
  <si>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</si>
  <si>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</si>
  <si>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</si>
  <si>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</si>
  <si>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</si>
  <si>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</si>
  <si>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</si>
  <si>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</si>
  <si>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</si>
  <si>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</si>
  <si>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</si>
  <si>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</si>
  <si>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</si>
  <si>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</si>
  <si>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</si>
  <si>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</si>
  <si>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</si>
  <si>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</si>
  <si>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</si>
  <si>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</si>
  <si>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</si>
  <si>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</si>
  <si>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</si>
  <si>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</si>
  <si>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</si>
  <si>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</si>
  <si>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</si>
  <si>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</si>
  <si>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</si>
  <si>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</si>
  <si>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</si>
  <si>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</si>
  <si>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</si>
  <si>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</si>
  <si>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</si>
  <si>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</si>
  <si>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</si>
  <si>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</si>
  <si>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</si>
  <si>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</si>
  <si>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</si>
  <si>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</si>
  <si>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</si>
  <si>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</si>
  <si>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</si>
  <si>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</si>
  <si>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</si>
  <si>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</si>
  <si>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</si>
  <si>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</si>
  <si>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</si>
  <si>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</si>
  <si>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</si>
  <si>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</si>
  <si>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</si>
  <si>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</si>
  <si>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</si>
  <si>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</si>
  <si>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</si>
  <si>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</si>
  <si>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</si>
  <si>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</si>
  <si>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</si>
  <si>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</si>
  <si>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</si>
  <si>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</si>
  <si>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</si>
  <si>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</si>
  <si>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</si>
  <si>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</si>
  <si>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</si>
  <si>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</si>
  <si>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</si>
  <si>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</si>
  <si>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</si>
  <si>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</si>
  <si>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</si>
  <si>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</si>
  <si>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</si>
  <si>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</si>
  <si>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</si>
  <si>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</si>
  <si>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</si>
  <si>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</si>
  <si>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</si>
  <si>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</si>
  <si>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</si>
  <si>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</si>
  <si>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</si>
  <si>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</si>
  <si>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</si>
  <si>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</si>
  <si>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</si>
  <si>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</si>
  <si>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</si>
  <si>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</si>
  <si>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</si>
  <si>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</si>
  <si>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</si>
  <si>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</si>
  <si>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</si>
  <si>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</si>
  <si>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</si>
  <si>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</si>
  <si>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</si>
  <si>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</si>
  <si>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</si>
  <si>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</si>
  <si>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</si>
  <si>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</si>
  <si>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</si>
  <si>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</si>
  <si>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</si>
  <si>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</si>
  <si>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</si>
  <si>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</si>
  <si>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</si>
  <si>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</si>
  <si>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</si>
  <si>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</si>
  <si>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</si>
  <si>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</si>
  <si>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</si>
  <si>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</si>
  <si>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</si>
  <si>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</si>
  <si>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</si>
  <si>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</si>
  <si>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</si>
  <si>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</si>
  <si>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</si>
  <si>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</si>
  <si>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</si>
  <si>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</si>
  <si>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</si>
  <si>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</si>
  <si>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</si>
  <si>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</si>
  <si>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</si>
  <si>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</si>
  <si>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</si>
  <si>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</si>
  <si>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</si>
  <si>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</si>
  <si>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</si>
  <si>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</si>
  <si>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</si>
  <si>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</si>
  <si>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</si>
  <si>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</si>
  <si>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</si>
  <si>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</si>
  <si>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</si>
  <si>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</si>
  <si>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</si>
  <si>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</si>
  <si>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</si>
  <si>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</si>
  <si>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</si>
  <si>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</si>
  <si>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</si>
  <si>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</si>
  <si>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</si>
  <si>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</si>
  <si>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</si>
  <si>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</si>
  <si>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</si>
  <si>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</si>
  <si>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</si>
  <si>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</si>
  <si>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</si>
  <si>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</si>
  <si>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</si>
  <si>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</si>
  <si>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</si>
  <si>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</si>
  <si>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</si>
  <si>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</si>
  <si>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</si>
  <si>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</si>
  <si>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</si>
  <si>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</si>
  <si>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</si>
  <si>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</si>
  <si>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</si>
  <si>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</si>
  <si>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</si>
  <si>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</si>
  <si>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</si>
  <si>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</si>
  <si>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</si>
  <si>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</si>
  <si>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</si>
  <si>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</si>
  <si>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</si>
  <si>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</si>
  <si>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</si>
  <si>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</si>
  <si>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</si>
  <si>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</si>
  <si>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</si>
  <si>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</si>
  <si>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</si>
  <si>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</si>
  <si>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</si>
  <si>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</si>
  <si>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</si>
  <si>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</si>
  <si>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</si>
  <si>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</si>
  <si>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</si>
  <si>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</si>
  <si>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</si>
  <si>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</si>
  <si>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</si>
  <si>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</si>
  <si>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</si>
  <si>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</si>
  <si>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</si>
  <si>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</si>
  <si>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</si>
  <si>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</si>
  <si>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</si>
  <si>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</si>
  <si>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</si>
  <si>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</si>
  <si>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</si>
  <si>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</si>
  <si>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</si>
  <si>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</si>
  <si>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</si>
  <si>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</si>
  <si>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</si>
  <si>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</si>
  <si>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</si>
  <si>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</si>
  <si>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</si>
  <si>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</si>
  <si>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</si>
  <si>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</si>
  <si>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</si>
  <si>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</si>
  <si>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</si>
  <si>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</si>
  <si>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</si>
  <si>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</si>
  <si>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</si>
  <si>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</si>
  <si>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</si>
  <si>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</si>
  <si>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</si>
  <si>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</si>
  <si>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</si>
  <si>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</si>
  <si>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</si>
  <si>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</si>
  <si>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</si>
  <si>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</si>
  <si>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</si>
  <si>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</si>
  <si>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</si>
  <si>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</si>
  <si>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</si>
  <si>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</si>
  <si>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</si>
  <si>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</si>
  <si>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</si>
  <si>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</si>
  <si>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</si>
  <si>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</si>
  <si>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</si>
  <si>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</si>
  <si>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</si>
  <si>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</si>
  <si>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</si>
  <si>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</si>
  <si>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</si>
  <si>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</si>
  <si>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</si>
  <si>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</si>
  <si>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</si>
  <si>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</si>
  <si>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</si>
  <si>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</si>
  <si>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</si>
  <si>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</si>
  <si>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</si>
  <si>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</si>
  <si>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</si>
  <si>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</si>
  <si>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</si>
  <si>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</si>
  <si>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</si>
  <si>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</si>
  <si>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</si>
  <si>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</si>
  <si>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</si>
  <si>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</si>
  <si>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</si>
  <si>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</si>
  <si>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</si>
  <si>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</si>
  <si>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</si>
  <si>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</si>
  <si>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</si>
  <si>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</si>
  <si>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</si>
  <si>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</si>
  <si>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</si>
  <si>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</si>
  <si>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</si>
  <si>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</si>
  <si>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</si>
  <si>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</si>
  <si>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</si>
  <si>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</si>
  <si>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</si>
  <si>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</si>
  <si>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</si>
  <si>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</si>
  <si>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</si>
  <si>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</si>
  <si>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</si>
  <si>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</si>
  <si>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</si>
  <si>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</si>
  <si>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</si>
  <si>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</si>
  <si>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</si>
  <si>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</si>
  <si>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</si>
  <si>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</si>
  <si>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</si>
  <si>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</si>
  <si>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</si>
  <si>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</si>
  <si>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</si>
  <si>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</si>
  <si>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</si>
  <si>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</si>
  <si>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</si>
  <si>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</si>
  <si>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</si>
  <si>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</si>
  <si>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</si>
  <si>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</si>
  <si>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</si>
  <si>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</si>
  <si>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</si>
  <si>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</si>
  <si>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</si>
  <si>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</si>
  <si>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</si>
  <si>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</si>
  <si>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</si>
  <si>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</si>
  <si>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</si>
  <si>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</si>
  <si>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</si>
  <si>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</si>
  <si>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</si>
  <si>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</si>
  <si>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</si>
  <si>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</si>
  <si>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</si>
  <si>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</si>
  <si>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</si>
  <si>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</si>
  <si>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</si>
  <si>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</si>
  <si>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</si>
  <si>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</si>
  <si>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</si>
  <si>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</si>
  <si>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</si>
  <si>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</si>
  <si>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</si>
  <si>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</si>
  <si>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</si>
  <si>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</si>
  <si>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</si>
  <si>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</si>
  <si>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</si>
  <si>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</si>
  <si>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</si>
  <si>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</si>
  <si>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</si>
  <si>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</si>
  <si>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</si>
  <si>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</si>
  <si>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</si>
  <si>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</si>
  <si>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</si>
  <si>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</si>
  <si>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</si>
  <si>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</si>
  <si>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</si>
  <si>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</si>
  <si>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</si>
  <si>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</si>
  <si>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</si>
  <si>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</si>
  <si>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</si>
  <si>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</si>
  <si>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</si>
  <si>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</si>
  <si>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</si>
  <si>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</si>
  <si>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</si>
  <si>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</si>
  <si>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</si>
  <si>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</si>
  <si>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</si>
  <si>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</si>
  <si>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</si>
  <si>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</si>
  <si>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</si>
  <si>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</si>
  <si>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</si>
  <si>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</si>
  <si>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</si>
  <si>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</si>
  <si>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</si>
  <si>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</si>
  <si>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</si>
  <si>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</si>
  <si>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</si>
  <si>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</si>
  <si>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</si>
  <si>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</si>
  <si>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</si>
  <si>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</si>
  <si>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</si>
  <si>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</si>
  <si>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</si>
  <si>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</si>
  <si>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</si>
  <si>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</si>
  <si>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</si>
  <si>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</si>
  <si>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</si>
  <si>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</si>
  <si>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</si>
  <si>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</si>
  <si>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</si>
  <si>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</si>
  <si>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</si>
  <si>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</si>
  <si>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</si>
  <si>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</si>
  <si>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</si>
  <si>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</si>
  <si>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</si>
  <si>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</si>
  <si>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</si>
  <si>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</si>
  <si>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</si>
  <si>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</si>
  <si>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</si>
  <si>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</si>
  <si>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</si>
  <si>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</si>
  <si>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</si>
  <si>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</si>
  <si>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</si>
  <si>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</si>
  <si>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</si>
  <si>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</si>
  <si>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</si>
  <si>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</si>
  <si>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</si>
  <si>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</si>
  <si>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</si>
  <si>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</si>
  <si>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</si>
  <si>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</si>
  <si>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</si>
  <si>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</si>
  <si>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</si>
  <si>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</si>
  <si>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</si>
  <si>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</si>
  <si>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</si>
  <si>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</si>
  <si>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</si>
  <si>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</si>
  <si>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</si>
  <si>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</si>
  <si>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</si>
  <si>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</si>
  <si>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</si>
  <si>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</si>
  <si>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</si>
  <si>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</si>
  <si>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</si>
  <si>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</si>
  <si>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</si>
  <si>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</si>
  <si>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</si>
  <si>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</si>
  <si>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</si>
  <si>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</si>
  <si>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</si>
  <si>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</si>
  <si>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</si>
  <si>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</si>
  <si>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</si>
  <si>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</si>
  <si>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</si>
  <si>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</si>
  <si>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</si>
  <si>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</si>
  <si>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</si>
  <si>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</si>
  <si>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</si>
  <si>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</si>
  <si>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</si>
  <si>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</si>
  <si>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</si>
  <si>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</si>
  <si>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</si>
  <si>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</si>
  <si>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</si>
  <si>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</si>
  <si>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</si>
  <si>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</si>
  <si>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</si>
  <si>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</si>
  <si>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</si>
  <si>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</si>
  <si>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</si>
  <si>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</si>
  <si>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</si>
  <si>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</si>
  <si>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</si>
  <si>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</si>
  <si>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</si>
  <si>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</si>
  <si>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</si>
  <si>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</si>
  <si>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</si>
  <si>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</si>
  <si>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</si>
  <si>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</si>
  <si>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</si>
  <si>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</si>
  <si>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</si>
  <si>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</si>
  <si>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</si>
  <si>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</si>
  <si>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</si>
  <si>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</si>
  <si>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</si>
  <si>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</si>
  <si>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</si>
  <si>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</si>
  <si>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</si>
  <si>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</si>
  <si>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</si>
  <si>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</si>
  <si>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</si>
  <si>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</si>
  <si>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</si>
  <si>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</si>
  <si>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</si>
  <si>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</si>
  <si>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</si>
  <si>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</si>
  <si>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</si>
  <si>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</si>
  <si>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</si>
  <si>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</si>
  <si>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</si>
  <si>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</si>
  <si>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</si>
  <si>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</si>
  <si>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</si>
  <si>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</si>
  <si>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</si>
  <si>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</si>
  <si>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</si>
  <si>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</si>
  <si>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</si>
  <si>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</si>
  <si>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</si>
  <si>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</si>
  <si>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</si>
  <si>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</si>
  <si>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</si>
  <si>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</si>
  <si>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</si>
  <si>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</si>
  <si>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</si>
  <si>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</si>
  <si>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</si>
  <si>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</si>
  <si>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</si>
  <si>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</si>
  <si>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</si>
  <si>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</si>
  <si>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</si>
  <si>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</si>
  <si>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</si>
  <si>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</si>
  <si>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</si>
  <si>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</si>
  <si>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</si>
  <si>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</si>
  <si>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</si>
  <si>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</si>
  <si>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</si>
  <si>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</si>
  <si>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</si>
  <si>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</si>
  <si>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</si>
  <si>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</si>
  <si>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</si>
  <si>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</si>
  <si>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</si>
  <si>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</si>
  <si>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</si>
  <si>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</si>
  <si>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</si>
  <si>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</si>
  <si>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</si>
  <si>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</si>
  <si>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</si>
  <si>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</si>
  <si>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</si>
  <si>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</si>
  <si>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</si>
  <si>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</si>
  <si>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</si>
  <si>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</si>
  <si>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</si>
  <si>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</si>
  <si>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</si>
  <si>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</si>
  <si>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</si>
  <si>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</si>
  <si>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</si>
  <si>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</si>
  <si>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</si>
  <si>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</si>
  <si>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</si>
  <si>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</si>
  <si>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</si>
  <si>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</si>
  <si>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</si>
  <si>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</si>
  <si>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</si>
  <si>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</si>
  <si>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</si>
  <si>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</si>
  <si>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</si>
  <si>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</si>
  <si>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</si>
  <si>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</si>
  <si>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</si>
  <si>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</si>
  <si>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</si>
  <si>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</si>
  <si>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</si>
  <si>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</si>
  <si>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</si>
  <si>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</si>
  <si>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</si>
  <si>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</si>
  <si>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</si>
  <si>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</si>
  <si>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</si>
  <si>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</si>
  <si>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</si>
  <si>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</si>
  <si>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</si>
  <si>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</si>
  <si>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</si>
  <si>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</si>
  <si>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</si>
  <si>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</si>
  <si>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</si>
  <si>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</si>
  <si>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</si>
  <si>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</si>
  <si>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</si>
  <si>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</si>
  <si>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</si>
  <si>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</si>
  <si>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</si>
  <si>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</si>
  <si>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</si>
  <si>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</si>
  <si>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</si>
  <si>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</si>
  <si>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</si>
  <si>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</si>
  <si>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</si>
  <si>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</si>
  <si>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</si>
  <si>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</si>
  <si>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</si>
  <si>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</si>
  <si>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</si>
  <si>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</si>
  <si>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</si>
  <si>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</si>
  <si>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</si>
  <si>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</si>
  <si>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</si>
  <si>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</si>
  <si>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</si>
  <si>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</si>
  <si>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</si>
  <si>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</si>
  <si>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</si>
  <si>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</si>
  <si>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</si>
  <si>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</si>
  <si>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</si>
  <si>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</si>
  <si>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</si>
  <si>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</si>
  <si>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</si>
  <si>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</si>
  <si>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</si>
  <si>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</si>
  <si>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</si>
  <si>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</si>
  <si>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</si>
  <si>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</si>
  <si>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</si>
  <si>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</si>
  <si>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</si>
  <si>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</si>
  <si>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</si>
  <si>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</si>
  <si>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</si>
  <si>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</si>
  <si>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</si>
  <si>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</si>
  <si>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</si>
  <si>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</si>
  <si>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</si>
  <si>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</si>
  <si>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</si>
  <si>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</si>
  <si>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</si>
  <si>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</si>
  <si>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</si>
  <si>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</si>
  <si>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</si>
  <si>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</si>
  <si>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</si>
  <si>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</si>
  <si>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</si>
  <si>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</si>
  <si>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</si>
  <si>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</si>
  <si>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</si>
  <si>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</si>
  <si>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</si>
  <si>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</si>
  <si>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</si>
  <si>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</si>
  <si>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</si>
  <si>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</si>
  <si>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</si>
  <si>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</si>
  <si>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</si>
  <si>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</si>
  <si>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</si>
  <si>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</si>
  <si>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</si>
  <si>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</si>
  <si>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</si>
  <si>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</si>
  <si>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</si>
  <si>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</si>
  <si>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</si>
  <si>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</si>
  <si>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</si>
  <si>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</si>
  <si>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</si>
  <si>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</si>
  <si>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</si>
  <si>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</si>
  <si>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</si>
  <si>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</si>
  <si>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</si>
  <si>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</si>
  <si>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</si>
  <si>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</si>
  <si>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</si>
  <si>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</si>
  <si>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</si>
  <si>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</si>
  <si>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</si>
  <si>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</si>
  <si>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</si>
  <si>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</si>
  <si>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</si>
  <si>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</si>
  <si>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</si>
  <si>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</si>
  <si>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</si>
  <si>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</si>
  <si>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</si>
  <si>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</si>
  <si>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</si>
  <si>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</si>
  <si>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</si>
  <si>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</si>
  <si>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</si>
  <si>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</si>
  <si>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</si>
  <si>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</si>
  <si>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</si>
  <si>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</si>
  <si>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</si>
  <si>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</si>
  <si>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</si>
  <si>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</si>
  <si>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</si>
  <si>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</si>
  <si>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</si>
  <si>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</si>
  <si>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</si>
  <si>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</si>
  <si>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</si>
  <si>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</si>
  <si>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</si>
  <si>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</si>
  <si>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</si>
  <si>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</si>
  <si>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</si>
  <si>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</si>
  <si>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</si>
  <si>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</si>
  <si>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</si>
  <si>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</si>
  <si>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</si>
  <si>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</si>
  <si>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</si>
  <si>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</si>
  <si>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</si>
  <si>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</si>
  <si>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</si>
  <si>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</si>
  <si>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</si>
  <si>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</si>
  <si>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</si>
  <si>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</si>
  <si>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</si>
  <si>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</si>
  <si>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</si>
  <si>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</si>
  <si>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</si>
  <si>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</si>
  <si>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</si>
  <si>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</si>
  <si>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</si>
  <si>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</si>
  <si>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</si>
  <si>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</si>
  <si>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</si>
  <si>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</si>
  <si>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</si>
  <si>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</si>
  <si>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</si>
  <si>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</si>
  <si>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</si>
  <si>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</si>
  <si>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</si>
  <si>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</si>
  <si>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</si>
  <si>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</si>
  <si>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</si>
  <si>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</si>
  <si>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</si>
  <si>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</si>
  <si>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</si>
  <si>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</si>
  <si>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</si>
  <si>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</si>
  <si>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</si>
  <si>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</si>
  <si>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</si>
  <si>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</si>
  <si>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</si>
  <si>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</si>
  <si>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</si>
  <si>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</si>
  <si>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</si>
  <si>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</si>
  <si>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</si>
  <si>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</si>
  <si>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</si>
  <si>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</si>
  <si>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</si>
  <si>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</si>
  <si>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</si>
  <si>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</si>
  <si>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</si>
  <si>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</si>
  <si>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</si>
  <si>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</si>
  <si>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</si>
  <si>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</si>
  <si>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</si>
  <si>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</si>
  <si>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</si>
  <si>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</si>
  <si>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</si>
  <si>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</si>
  <si>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</si>
  <si>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</si>
  <si>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</si>
  <si>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</si>
  <si>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</si>
  <si>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</si>
  <si>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</si>
  <si>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</si>
  <si>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</si>
  <si>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</si>
  <si>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</si>
  <si>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</si>
  <si>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</si>
  <si>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</si>
  <si>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</si>
  <si>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</si>
  <si>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</si>
  <si>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</si>
  <si>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</si>
  <si>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</si>
  <si>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</si>
  <si>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</si>
  <si>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</si>
  <si>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</si>
  <si>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</si>
  <si>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</si>
  <si>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</si>
  <si>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</si>
  <si>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</si>
  <si>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</si>
  <si>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</si>
  <si>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</si>
  <si>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</si>
  <si>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</si>
  <si>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</si>
  <si>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</si>
  <si>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</si>
  <si>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</si>
  <si>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</si>
  <si>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</si>
  <si>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</si>
  <si>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</si>
  <si>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</si>
  <si>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</si>
  <si>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</si>
  <si>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</si>
  <si>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</si>
  <si>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</si>
  <si>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</si>
  <si>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</si>
  <si>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</si>
  <si>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</si>
  <si>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</si>
  <si>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</si>
  <si>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</si>
  <si>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</si>
  <si>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</si>
  <si>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</si>
  <si>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</si>
  <si>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</si>
  <si>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</si>
  <si>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</si>
  <si>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</si>
  <si>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</si>
  <si>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</si>
  <si>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</si>
  <si>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</si>
  <si>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</si>
  <si>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</si>
  <si>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</si>
  <si>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</si>
  <si>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</si>
  <si>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</si>
  <si>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</si>
  <si>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</si>
  <si>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</si>
  <si>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</si>
  <si>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</si>
  <si>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</si>
  <si>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</si>
  <si>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</si>
  <si>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</si>
  <si>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</si>
  <si>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</si>
  <si>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</si>
  <si>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</si>
  <si>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</si>
  <si>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</si>
  <si>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</si>
  <si>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</si>
  <si>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</si>
  <si>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</si>
  <si>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</si>
  <si>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</si>
  <si>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</si>
  <si>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</si>
  <si>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</si>
  <si>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</si>
  <si>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</si>
  <si>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</si>
  <si>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</si>
  <si>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</si>
  <si>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</si>
  <si>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</si>
  <si>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</si>
  <si>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</si>
  <si>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</si>
  <si>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</si>
  <si>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</si>
  <si>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</si>
  <si>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</si>
  <si>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</si>
  <si>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</si>
  <si>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</si>
  <si>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</si>
  <si>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</si>
  <si>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</si>
  <si>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</si>
  <si>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</si>
  <si>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</si>
  <si>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</si>
  <si>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</si>
  <si>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</si>
  <si>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</si>
  <si>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</si>
  <si>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</si>
  <si>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</si>
  <si>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</si>
  <si>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</si>
  <si>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</si>
  <si>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</si>
  <si>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</si>
  <si>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</si>
  <si>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</si>
  <si>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</si>
  <si>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</si>
  <si>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</si>
  <si>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</si>
  <si>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</si>
  <si>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</si>
  <si>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</si>
  <si>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</si>
  <si>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</si>
  <si>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</si>
  <si>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</si>
  <si>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</si>
  <si>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</si>
  <si>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</si>
  <si>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</si>
  <si>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</si>
  <si>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</si>
  <si>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</si>
  <si>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</si>
  <si>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</si>
  <si>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</si>
  <si>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</si>
  <si>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</si>
  <si>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</si>
  <si>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</si>
  <si>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</si>
  <si>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</si>
  <si>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</si>
  <si>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</si>
  <si>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</si>
  <si>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</si>
  <si>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</si>
  <si>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</si>
  <si>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</si>
  <si>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</si>
  <si>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</si>
  <si>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</si>
  <si>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</si>
  <si>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</si>
  <si>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</si>
  <si>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</si>
  <si>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</si>
  <si>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</si>
  <si>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</si>
  <si>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</si>
  <si>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</si>
  <si>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</si>
  <si>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</si>
  <si>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</si>
  <si>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</si>
  <si>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</si>
  <si>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</si>
  <si>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</si>
  <si>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</si>
  <si>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</si>
  <si>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</si>
  <si>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</si>
  <si>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</si>
  <si>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</si>
  <si>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</si>
  <si>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</si>
  <si>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</si>
  <si>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</si>
  <si>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</si>
  <si>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</si>
  <si>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</si>
  <si>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</si>
  <si>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</si>
  <si>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</si>
  <si>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</si>
  <si>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</si>
  <si>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</si>
  <si>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</si>
  <si>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</si>
  <si>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</si>
  <si>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</si>
  <si>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</si>
  <si>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</si>
  <si>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</si>
  <si>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</si>
  <si>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</si>
  <si>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</si>
  <si>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</si>
  <si>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</si>
  <si>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</si>
  <si>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</si>
  <si>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</si>
  <si>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</si>
  <si>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</si>
  <si>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</si>
  <si>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</si>
  <si>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</si>
  <si>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</si>
  <si>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</si>
  <si>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</si>
  <si>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</si>
  <si>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</si>
  <si>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</si>
  <si>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</si>
  <si>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</si>
  <si>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</si>
  <si>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</si>
  <si>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</si>
  <si>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</si>
  <si>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</si>
  <si>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</si>
  <si>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</si>
  <si>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</si>
  <si>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</si>
  <si>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</si>
  <si>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</si>
  <si>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</si>
  <si>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</si>
  <si>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</si>
  <si>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</si>
  <si>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</si>
  <si>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</si>
  <si>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</si>
  <si>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</si>
  <si>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</si>
  <si>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</si>
  <si>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</si>
  <si>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</si>
  <si>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</si>
  <si>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</si>
  <si>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</si>
  <si>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</si>
  <si>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</si>
  <si>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</si>
  <si>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</si>
  <si>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</si>
  <si>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</si>
  <si>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</si>
  <si>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</si>
  <si>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</si>
  <si>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</si>
  <si>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</si>
  <si>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</si>
  <si>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</si>
  <si>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</si>
  <si>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</si>
  <si>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</si>
  <si>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</si>
  <si>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</si>
  <si>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</si>
  <si>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</si>
  <si>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</si>
  <si>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</si>
  <si>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</si>
  <si>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</si>
  <si>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</si>
  <si>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</si>
  <si>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</si>
  <si>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</si>
  <si>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</si>
  <si>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</si>
  <si>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</si>
  <si>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</si>
  <si>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</si>
  <si>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</si>
  <si>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</si>
  <si>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</si>
  <si>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</si>
  <si>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</si>
  <si>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</si>
  <si>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</si>
  <si>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</si>
  <si>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</si>
  <si>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</si>
  <si>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</si>
  <si>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</si>
  <si>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</si>
  <si>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</si>
  <si>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</si>
  <si>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</si>
  <si>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</si>
  <si>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</si>
  <si>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</si>
  <si>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</si>
  <si>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</si>
  <si>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</si>
  <si>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</si>
  <si>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</si>
  <si>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</si>
  <si>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</si>
  <si>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</si>
  <si>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</si>
  <si>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</si>
  <si>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</si>
  <si>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</si>
  <si>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</si>
  <si>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</si>
  <si>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</si>
  <si>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</si>
  <si>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</si>
  <si>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</si>
  <si>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</si>
  <si>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</si>
  <si>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</si>
  <si>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</si>
  <si>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</si>
  <si>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</si>
  <si>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</si>
  <si>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</si>
  <si>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</si>
  <si>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</si>
  <si>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</si>
  <si>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</si>
  <si>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</si>
  <si>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</si>
  <si>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</si>
  <si>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</si>
  <si>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</si>
  <si>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</si>
  <si>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</si>
  <si>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</si>
  <si>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</si>
  <si>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</si>
  <si>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</si>
  <si>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</si>
  <si>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</si>
  <si>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</si>
  <si>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</si>
  <si>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</si>
  <si>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</si>
  <si>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</si>
  <si>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</si>
  <si>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</si>
  <si>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</si>
  <si>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</si>
  <si>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</si>
  <si>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</si>
  <si>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</si>
  <si>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</si>
  <si>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</si>
  <si>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</si>
  <si>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</si>
  <si>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</si>
  <si>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</si>
  <si>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</si>
  <si>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</si>
  <si>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</si>
  <si>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</si>
  <si>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</si>
  <si>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</si>
  <si>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</si>
  <si>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</si>
  <si>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</si>
  <si>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</si>
  <si>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</si>
  <si>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</si>
  <si>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</si>
  <si>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</si>
  <si>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</si>
  <si>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</si>
  <si>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</si>
  <si>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</si>
  <si>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</si>
  <si>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</si>
  <si>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</si>
  <si>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</si>
  <si>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</si>
  <si>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</si>
  <si>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</si>
  <si>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</si>
  <si>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</si>
  <si>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</si>
  <si>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</si>
  <si>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</si>
  <si>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</si>
  <si>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</si>
  <si>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</si>
  <si>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</si>
  <si>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</si>
  <si>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</si>
  <si>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</si>
  <si>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</si>
  <si>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</si>
  <si>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</si>
  <si>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</si>
  <si>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</si>
  <si>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</si>
  <si>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</si>
  <si>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</si>
  <si>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</si>
  <si>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</si>
  <si>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</si>
  <si>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</si>
  <si>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</si>
  <si>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</si>
  <si>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</si>
  <si>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</si>
  <si>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</si>
  <si>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</si>
  <si>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</si>
  <si>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</si>
  <si>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</si>
  <si>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</si>
  <si>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</si>
  <si>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</si>
  <si>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</si>
  <si>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</si>
  <si>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</si>
  <si>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</si>
  <si>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</si>
  <si>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</si>
  <si>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</si>
  <si>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</si>
  <si>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</si>
  <si>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</si>
  <si>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</si>
  <si>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</si>
  <si>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</si>
  <si>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</si>
  <si>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</si>
  <si>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</si>
  <si>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</si>
  <si>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</si>
  <si>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</si>
  <si>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</si>
  <si>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</si>
  <si>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</si>
  <si>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</si>
  <si>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</si>
  <si>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</si>
  <si>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</si>
  <si>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</si>
  <si>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</si>
  <si>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</si>
  <si>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</si>
  <si>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</si>
  <si>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</si>
  <si>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</si>
  <si>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</si>
  <si>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</si>
  <si>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</si>
  <si>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</si>
  <si>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</si>
  <si>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</si>
  <si>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</si>
  <si>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</si>
  <si>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</si>
  <si>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</si>
  <si>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</si>
  <si>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</si>
  <si>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</si>
  <si>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</si>
  <si>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</si>
  <si>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</si>
  <si>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</si>
  <si>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</si>
  <si>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</si>
  <si>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</si>
  <si>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</si>
  <si>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</si>
  <si>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</si>
  <si>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</si>
  <si>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</si>
  <si>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</si>
  <si>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</si>
  <si>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</si>
  <si>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</si>
  <si>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</si>
  <si>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</si>
  <si>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</si>
  <si>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</si>
  <si>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</si>
  <si>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</si>
  <si>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</si>
  <si>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</si>
  <si>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</si>
  <si>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</si>
  <si>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</si>
  <si>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</si>
  <si>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</si>
  <si>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</si>
  <si>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</si>
  <si>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</si>
  <si>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</si>
  <si>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</si>
  <si>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</si>
  <si>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</si>
  <si>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</si>
  <si>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</si>
  <si>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</si>
  <si>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</si>
  <si>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</si>
  <si>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</si>
  <si>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</si>
  <si>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</si>
  <si>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</si>
  <si>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</si>
  <si>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</si>
  <si>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</si>
  <si>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</si>
  <si>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</si>
  <si>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</si>
  <si>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</si>
  <si>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</si>
  <si>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</si>
  <si>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</si>
  <si>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</si>
  <si>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</si>
  <si>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</si>
  <si>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</si>
  <si>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</si>
  <si>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</si>
  <si>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</si>
  <si>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</si>
  <si>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</si>
  <si>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</si>
  <si>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</si>
  <si>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</si>
  <si>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</si>
  <si>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</si>
  <si>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</si>
  <si>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</si>
  <si>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</si>
  <si>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</si>
  <si>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</si>
  <si>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</si>
  <si>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</si>
  <si>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</si>
  <si>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</si>
  <si>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</si>
  <si>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</si>
  <si>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</si>
  <si>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</si>
  <si>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</si>
  <si>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</si>
  <si>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</si>
  <si>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</si>
  <si>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</si>
  <si>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</si>
  <si>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</si>
  <si>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</si>
  <si>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</si>
  <si>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</si>
  <si>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</si>
  <si>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</si>
  <si>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</si>
  <si>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</si>
  <si>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</si>
  <si>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</si>
  <si>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</si>
  <si>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</si>
  <si>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</si>
  <si>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</si>
  <si>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</si>
  <si>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</si>
  <si>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</si>
  <si>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</si>
  <si>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</si>
  <si>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</si>
  <si>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</si>
  <si>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</si>
  <si>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</si>
  <si>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</si>
  <si>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</si>
  <si>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</si>
  <si>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</si>
  <si>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</si>
  <si>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</si>
  <si>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</si>
  <si>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</si>
  <si>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</si>
  <si>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</si>
  <si>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</si>
  <si>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</si>
  <si>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</si>
  <si>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</si>
  <si>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</si>
  <si>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</si>
  <si>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</si>
  <si>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</si>
  <si>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</si>
  <si>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</si>
  <si>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</si>
  <si>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</si>
  <si>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</si>
  <si>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</si>
  <si>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</si>
  <si>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</si>
  <si>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</si>
  <si>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</si>
  <si>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</si>
  <si>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</si>
  <si>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</si>
  <si>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</si>
  <si>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</si>
  <si>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</si>
  <si>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</si>
  <si>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</si>
  <si>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</si>
  <si>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</si>
  <si>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</si>
  <si>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</si>
  <si>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</si>
  <si>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</si>
  <si>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</si>
  <si>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</si>
  <si>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</si>
  <si>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</si>
  <si>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</si>
  <si>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</si>
  <si>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</si>
  <si>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</si>
  <si>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</si>
  <si>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</si>
  <si>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</si>
  <si>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</si>
  <si>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</si>
  <si>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</si>
  <si>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</si>
  <si>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</si>
  <si>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</si>
  <si>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</si>
  <si>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</si>
  <si>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</si>
  <si>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</si>
  <si>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</si>
  <si>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</si>
  <si>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</si>
  <si>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</si>
  <si>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</si>
  <si>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</si>
  <si>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</si>
  <si>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</si>
  <si>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</si>
  <si>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</si>
  <si>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</si>
  <si>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</si>
  <si>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</si>
  <si>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</si>
  <si>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</si>
  <si>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</si>
  <si>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</si>
  <si>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</si>
  <si>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</si>
  <si>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</si>
  <si>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</si>
  <si>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</si>
  <si>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</si>
  <si>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</si>
  <si>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</si>
  <si>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</si>
  <si>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</si>
  <si>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</si>
  <si>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</si>
  <si>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</si>
  <si>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</si>
  <si>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</si>
  <si>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</si>
  <si>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</si>
  <si>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</si>
  <si>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</si>
  <si>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</si>
  <si>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</si>
  <si>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</si>
  <si>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</si>
  <si>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</si>
  <si>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</si>
  <si>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</si>
  <si>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</si>
  <si>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</si>
  <si>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</si>
  <si>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</si>
  <si>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</si>
  <si>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</si>
  <si>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</si>
  <si>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</si>
  <si>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</si>
  <si>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</si>
  <si>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</si>
  <si>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</si>
  <si>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</si>
  <si>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</si>
  <si>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</si>
  <si>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</si>
  <si>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</si>
  <si>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</si>
  <si>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</si>
  <si>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</si>
  <si>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</si>
  <si>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</si>
  <si>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</si>
  <si>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</si>
  <si>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</si>
  <si>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</si>
  <si>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</si>
  <si>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</si>
  <si>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</si>
  <si>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</si>
  <si>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</si>
  <si>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</si>
  <si>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</si>
  <si>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</si>
  <si>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</si>
  <si>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</si>
  <si>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</si>
  <si>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</si>
  <si>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</si>
  <si>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</si>
  <si>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</si>
  <si>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</si>
  <si>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</si>
  <si>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</si>
  <si>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</si>
  <si>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</si>
  <si>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</si>
  <si>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</si>
  <si>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</si>
  <si>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</si>
  <si>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</si>
  <si>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</si>
  <si>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</si>
  <si>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</si>
  <si>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</si>
  <si>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</si>
  <si>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</si>
  <si>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</si>
  <si>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</si>
  <si>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</si>
  <si>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</si>
  <si>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</si>
  <si>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</si>
  <si>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</si>
  <si>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</si>
  <si>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</si>
  <si>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</si>
  <si>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</si>
  <si>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</si>
  <si>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</si>
  <si>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</si>
  <si>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</si>
  <si>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</si>
  <si>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</si>
  <si>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</si>
  <si>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</si>
  <si>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</si>
  <si>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</si>
  <si>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</si>
  <si>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</si>
  <si>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</si>
  <si>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</si>
  <si>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</si>
  <si>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</si>
  <si>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</si>
  <si>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</si>
  <si>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</si>
  <si>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</si>
  <si>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</si>
  <si>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</si>
  <si>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</si>
  <si>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</si>
  <si>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</si>
  <si>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</si>
  <si>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</si>
  <si>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GALERIJA UMJETNINA GRADA SLAVONSKOG BRODA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</si>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</sst>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440808.61</v>
      </c>
      <c r="D2" s="7">
        <f>'PR-RAS'!E6</f>
        <v>562407.78</v>
      </c>
      <c r="E2" s="7">
        <v>0</v>
      </c>
      <c r="F2" s="7">
        <v>0</v>
      </c>
      <c r="G2" s="8">
        <f t="shared" ref="G2:G274" si="0">(B2/1000)*(C2*1+D2*2)</f>
        <v>1565.62417</v>
      </c>
      <c r="H2" s="8">
        <f t="shared" ref="H2:H274" si="1">ABS(C2-ROUND(C2,0))+ABS(D2-ROUND(D2,0))</f>
        <v>0.60999999998603016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14800</v>
      </c>
      <c r="D45" s="2">
        <f>'PR-RAS'!E49</f>
        <v>27994.880000000001</v>
      </c>
      <c r="E45" s="2">
        <v>0</v>
      </c>
      <c r="F45" s="2">
        <v>0</v>
      </c>
      <c r="G45" s="3">
        <f t="shared" si="0"/>
        <v>3114.74944</v>
      </c>
      <c r="H45" s="3">
        <f t="shared" si="1"/>
        <v>0.11999999999898137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14800</v>
      </c>
      <c r="D64" s="2">
        <f>'PR-RAS'!E68</f>
        <v>27994.880000000001</v>
      </c>
      <c r="E64" s="2">
        <v>0</v>
      </c>
      <c r="F64" s="2">
        <v>0</v>
      </c>
      <c r="G64" s="3">
        <f t="shared" si="0"/>
        <v>4459.7548800000004</v>
      </c>
      <c r="H64" s="3">
        <f t="shared" si="1"/>
        <v>0.11999999999898137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14800</v>
      </c>
      <c r="D65" s="2">
        <f>'PR-RAS'!E69</f>
        <v>27994.880000000001</v>
      </c>
      <c r="E65" s="2">
        <v>0</v>
      </c>
      <c r="F65" s="2">
        <v>0</v>
      </c>
      <c r="G65" s="3">
        <f t="shared" si="0"/>
        <v>4530.544640000001</v>
      </c>
      <c r="H65" s="3">
        <f t="shared" si="1"/>
        <v>0.11999999999898137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40033.880000000005</v>
      </c>
      <c r="D121" s="2">
        <f>'PR-RAS'!E125</f>
        <v>56895.58</v>
      </c>
      <c r="E121" s="2">
        <v>0</v>
      </c>
      <c r="F121" s="2">
        <v>0</v>
      </c>
      <c r="G121" s="3">
        <f t="shared" si="0"/>
        <v>18459.004799999999</v>
      </c>
      <c r="H121" s="3">
        <f t="shared" si="1"/>
        <v>0.53999999999359716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29602.06</v>
      </c>
      <c r="D122" s="2">
        <f>'PR-RAS'!E126</f>
        <v>46895.58</v>
      </c>
      <c r="E122" s="2">
        <v>0</v>
      </c>
      <c r="F122" s="2">
        <v>0</v>
      </c>
      <c r="G122" s="3">
        <f t="shared" si="0"/>
        <v>14930.57962</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29602.06</v>
      </c>
      <c r="D124" s="2">
        <f>'PR-RAS'!E128</f>
        <v>46895.58</v>
      </c>
      <c r="E124" s="2">
        <v>0</v>
      </c>
      <c r="F124" s="2">
        <v>0</v>
      </c>
      <c r="G124" s="3">
        <f t="shared" si="0"/>
        <v>15177.36606</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10431.82</v>
      </c>
      <c r="D125" s="2">
        <f>'PR-RAS'!E129</f>
        <v>10000</v>
      </c>
      <c r="E125" s="2">
        <v>0</v>
      </c>
      <c r="F125" s="2">
        <v>0</v>
      </c>
      <c r="G125" s="3">
        <f t="shared" si="0"/>
        <v>3773.5456799999997</v>
      </c>
      <c r="H125" s="3">
        <f t="shared" si="1"/>
        <v>0.18000000000029104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10431.82</v>
      </c>
      <c r="D126" s="2">
        <f>'PR-RAS'!E130</f>
        <v>10000</v>
      </c>
      <c r="E126" s="2">
        <v>0</v>
      </c>
      <c r="F126" s="2">
        <v>0</v>
      </c>
      <c r="G126" s="3">
        <f t="shared" si="0"/>
        <v>3803.9775</v>
      </c>
      <c r="H126" s="3">
        <f t="shared" si="1"/>
        <v>0.18000000000029104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385974.73</v>
      </c>
      <c r="D130" s="2">
        <f>'PR-RAS'!E134</f>
        <v>476827.32</v>
      </c>
      <c r="E130" s="2">
        <v>0</v>
      </c>
      <c r="F130" s="2">
        <v>0</v>
      </c>
      <c r="G130" s="3">
        <f t="shared" si="0"/>
        <v>172812.18873000002</v>
      </c>
      <c r="H130" s="3">
        <f t="shared" si="1"/>
        <v>0.59000000002561137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385974.73</v>
      </c>
      <c r="D131" s="2">
        <f>'PR-RAS'!E135</f>
        <v>476827.32</v>
      </c>
      <c r="E131" s="2">
        <v>0</v>
      </c>
      <c r="F131" s="2">
        <v>0</v>
      </c>
      <c r="G131" s="3">
        <f t="shared" si="0"/>
        <v>174151.81810000003</v>
      </c>
      <c r="H131" s="3">
        <f t="shared" si="1"/>
        <v>0.59000000002561137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385615.35999999999</v>
      </c>
      <c r="D132" s="2">
        <f>'PR-RAS'!E136</f>
        <v>476827.32</v>
      </c>
      <c r="E132" s="2">
        <v>0</v>
      </c>
      <c r="F132" s="2">
        <v>0</v>
      </c>
      <c r="G132" s="3">
        <f t="shared" si="0"/>
        <v>175444.37</v>
      </c>
      <c r="H132" s="3">
        <f t="shared" si="1"/>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359.37</v>
      </c>
      <c r="D133" s="2">
        <f>'PR-RAS'!E137</f>
        <v>0</v>
      </c>
      <c r="E133" s="2">
        <v>0</v>
      </c>
      <c r="F133" s="2">
        <v>0</v>
      </c>
      <c r="G133" s="3">
        <f t="shared" si="0"/>
        <v>47.436840000000004</v>
      </c>
      <c r="H133" s="3">
        <f t="shared" si="1"/>
        <v>0.37000000000000455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690</v>
      </c>
      <c r="E136" s="2">
        <v>0</v>
      </c>
      <c r="F136" s="2">
        <v>0</v>
      </c>
      <c r="G136" s="3">
        <f t="shared" si="0"/>
        <v>186.3</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690</v>
      </c>
      <c r="E147" s="2">
        <v>0</v>
      </c>
      <c r="F147" s="2">
        <v>0</v>
      </c>
      <c r="G147" s="3">
        <f t="shared" si="0"/>
        <v>201.48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435767.17</v>
      </c>
      <c r="D148" s="2">
        <f>'PR-RAS'!E152</f>
        <v>552057.77</v>
      </c>
      <c r="E148" s="2">
        <v>0</v>
      </c>
      <c r="F148" s="2">
        <v>0</v>
      </c>
      <c r="G148" s="3">
        <f t="shared" si="0"/>
        <v>226362.75837</v>
      </c>
      <c r="H148" s="3">
        <f t="shared" si="1"/>
        <v>0.3999999999650754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227519.19999999998</v>
      </c>
      <c r="D149" s="2">
        <f>'PR-RAS'!E153</f>
        <v>270780.59000000003</v>
      </c>
      <c r="E149" s="2">
        <v>0</v>
      </c>
      <c r="F149" s="2">
        <v>0</v>
      </c>
      <c r="G149" s="3">
        <f t="shared" si="0"/>
        <v>113823.89624</v>
      </c>
      <c r="H149" s="3">
        <f t="shared" si="1"/>
        <v>0.60999999995692633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175474.87</v>
      </c>
      <c r="D150" s="2">
        <f>'PR-RAS'!E154</f>
        <v>220266.51</v>
      </c>
      <c r="E150" s="2">
        <v>0</v>
      </c>
      <c r="F150" s="2">
        <v>0</v>
      </c>
      <c r="G150" s="3">
        <f t="shared" si="0"/>
        <v>91785.175609999991</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175474.87</v>
      </c>
      <c r="D151" s="2">
        <f>'PR-RAS'!E155</f>
        <v>220266.51</v>
      </c>
      <c r="E151" s="2">
        <v>0</v>
      </c>
      <c r="F151" s="2">
        <v>0</v>
      </c>
      <c r="G151" s="3">
        <f t="shared" si="0"/>
        <v>92401.183499999999</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27139.11</v>
      </c>
      <c r="D155" s="2">
        <f>'PR-RAS'!E159</f>
        <v>20080.88</v>
      </c>
      <c r="E155" s="2">
        <v>0</v>
      </c>
      <c r="F155" s="2">
        <v>0</v>
      </c>
      <c r="G155" s="3">
        <f t="shared" si="0"/>
        <v>10364.333979999999</v>
      </c>
      <c r="H155" s="3">
        <f t="shared" si="1"/>
        <v>0.22999999999956344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24905.22</v>
      </c>
      <c r="D156" s="2">
        <f>'PR-RAS'!E160</f>
        <v>30433.200000000001</v>
      </c>
      <c r="E156" s="2">
        <v>0</v>
      </c>
      <c r="F156" s="2">
        <v>0</v>
      </c>
      <c r="G156" s="3">
        <f t="shared" si="0"/>
        <v>13294.6011</v>
      </c>
      <c r="H156" s="3">
        <f t="shared" si="1"/>
        <v>0.42000000000189175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24905.22</v>
      </c>
      <c r="D158" s="2">
        <f>'PR-RAS'!E162</f>
        <v>30433.200000000001</v>
      </c>
      <c r="E158" s="2">
        <v>0</v>
      </c>
      <c r="F158" s="2">
        <v>0</v>
      </c>
      <c r="G158" s="3">
        <f t="shared" si="0"/>
        <v>13466.144339999999</v>
      </c>
      <c r="H158" s="3">
        <f t="shared" si="1"/>
        <v>0.42000000000189175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208247.97</v>
      </c>
      <c r="D160" s="2">
        <f>'PR-RAS'!E164</f>
        <v>281277.18</v>
      </c>
      <c r="E160" s="2">
        <v>0</v>
      </c>
      <c r="F160" s="2">
        <v>0</v>
      </c>
      <c r="G160" s="3">
        <f t="shared" si="0"/>
        <v>122557.57046999999</v>
      </c>
      <c r="H160" s="3">
        <f t="shared" si="1"/>
        <v>0.20999999999185093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3806.46</v>
      </c>
      <c r="D161" s="2">
        <f>'PR-RAS'!E165</f>
        <v>8530.07</v>
      </c>
      <c r="E161" s="2">
        <v>0</v>
      </c>
      <c r="F161" s="2">
        <v>0</v>
      </c>
      <c r="G161" s="3">
        <f t="shared" si="0"/>
        <v>3338.6559999999999</v>
      </c>
      <c r="H161" s="3">
        <f t="shared" si="1"/>
        <v>0.52999999999974534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1379.63</v>
      </c>
      <c r="D162" s="2">
        <f>'PR-RAS'!E166</f>
        <v>4851.8</v>
      </c>
      <c r="E162" s="2">
        <v>0</v>
      </c>
      <c r="F162" s="2">
        <v>0</v>
      </c>
      <c r="G162" s="3">
        <f t="shared" si="0"/>
        <v>1784.40003</v>
      </c>
      <c r="H162" s="3">
        <f t="shared" si="1"/>
        <v>0.56999999999970896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1386.63</v>
      </c>
      <c r="D163" s="2">
        <f>'PR-RAS'!E167</f>
        <v>830.27</v>
      </c>
      <c r="E163" s="2">
        <v>0</v>
      </c>
      <c r="F163" s="2">
        <v>0</v>
      </c>
      <c r="G163" s="3">
        <f t="shared" si="0"/>
        <v>493.64154000000002</v>
      </c>
      <c r="H163" s="3">
        <f t="shared" si="1"/>
        <v>0.63999999999987267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1131.5</v>
      </c>
      <c r="E164" s="2">
        <v>0</v>
      </c>
      <c r="F164" s="2">
        <v>0</v>
      </c>
      <c r="G164" s="3">
        <f t="shared" si="0"/>
        <v>393.31900000000002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890.2</v>
      </c>
      <c r="D165" s="2">
        <f>'PR-RAS'!E169</f>
        <v>1716.5</v>
      </c>
      <c r="E165" s="2">
        <v>0</v>
      </c>
      <c r="F165" s="2">
        <v>0</v>
      </c>
      <c r="G165" s="3">
        <f t="shared" si="0"/>
        <v>709.00480000000005</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40049.979999999996</v>
      </c>
      <c r="D166" s="2">
        <f>'PR-RAS'!E170</f>
        <v>41389.489999999991</v>
      </c>
      <c r="E166" s="2">
        <v>0</v>
      </c>
      <c r="F166" s="2">
        <v>0</v>
      </c>
      <c r="G166" s="3">
        <f t="shared" si="0"/>
        <v>20266.778399999996</v>
      </c>
      <c r="H166" s="3">
        <f t="shared" si="1"/>
        <v>0.50999999999476131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2858.9</v>
      </c>
      <c r="D167" s="2">
        <f>'PR-RAS'!E171</f>
        <v>2012.67</v>
      </c>
      <c r="E167" s="2">
        <v>0</v>
      </c>
      <c r="F167" s="2">
        <v>0</v>
      </c>
      <c r="G167" s="3">
        <f t="shared" si="0"/>
        <v>1142.7838400000001</v>
      </c>
      <c r="H167" s="3">
        <f t="shared" si="1"/>
        <v>0.42999999999983629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26936.76</v>
      </c>
      <c r="D169" s="2">
        <f>'PR-RAS'!E173</f>
        <v>32332.85</v>
      </c>
      <c r="E169" s="2">
        <v>0</v>
      </c>
      <c r="F169" s="2">
        <v>0</v>
      </c>
      <c r="G169" s="3">
        <f t="shared" si="0"/>
        <v>15389.21328</v>
      </c>
      <c r="H169" s="3">
        <f t="shared" si="1"/>
        <v>0.3900000000030559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2117.71</v>
      </c>
      <c r="D170" s="2">
        <f>'PR-RAS'!E174</f>
        <v>4364.7</v>
      </c>
      <c r="E170" s="2">
        <v>0</v>
      </c>
      <c r="F170" s="2">
        <v>0</v>
      </c>
      <c r="G170" s="3">
        <f t="shared" si="0"/>
        <v>1833.1615900000002</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8136.61</v>
      </c>
      <c r="D171" s="2">
        <f>'PR-RAS'!E175</f>
        <v>2679.27</v>
      </c>
      <c r="E171" s="2">
        <v>0</v>
      </c>
      <c r="F171" s="2">
        <v>0</v>
      </c>
      <c r="G171" s="3">
        <f t="shared" si="0"/>
        <v>2294.1755000000003</v>
      </c>
      <c r="H171" s="3">
        <f t="shared" si="1"/>
        <v>0.66000000000030923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141687.85</v>
      </c>
      <c r="D174" s="2">
        <f>'PR-RAS'!E178</f>
        <v>205947.57</v>
      </c>
      <c r="E174" s="2">
        <v>0</v>
      </c>
      <c r="F174" s="2">
        <v>0</v>
      </c>
      <c r="G174" s="3">
        <f t="shared" si="0"/>
        <v>95769.857269999993</v>
      </c>
      <c r="H174" s="3">
        <f t="shared" si="1"/>
        <v>0.57999999998719431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2281.4699999999998</v>
      </c>
      <c r="D175" s="2">
        <f>'PR-RAS'!E179</f>
        <v>2479.73</v>
      </c>
      <c r="E175" s="2">
        <v>0</v>
      </c>
      <c r="F175" s="2">
        <v>0</v>
      </c>
      <c r="G175" s="3">
        <f t="shared" si="0"/>
        <v>1259.92182</v>
      </c>
      <c r="H175" s="3">
        <f t="shared" si="1"/>
        <v>0.73999999999978172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16741.169999999998</v>
      </c>
      <c r="D176" s="2">
        <f>'PR-RAS'!E180</f>
        <v>21845.29</v>
      </c>
      <c r="E176" s="2">
        <v>0</v>
      </c>
      <c r="F176" s="2">
        <v>0</v>
      </c>
      <c r="G176" s="3">
        <f t="shared" si="0"/>
        <v>10575.55625</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1363.94</v>
      </c>
      <c r="D177" s="2">
        <f>'PR-RAS'!E181</f>
        <v>1447.37</v>
      </c>
      <c r="E177" s="2">
        <v>0</v>
      </c>
      <c r="F177" s="2">
        <v>0</v>
      </c>
      <c r="G177" s="3">
        <f t="shared" si="0"/>
        <v>749.52768000000003</v>
      </c>
      <c r="H177" s="3">
        <f t="shared" si="1"/>
        <v>0.42999999999983629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703.97</v>
      </c>
      <c r="D178" s="2">
        <f>'PR-RAS'!E182</f>
        <v>816.7</v>
      </c>
      <c r="E178" s="2">
        <v>0</v>
      </c>
      <c r="F178" s="2">
        <v>0</v>
      </c>
      <c r="G178" s="3">
        <f t="shared" si="0"/>
        <v>413.71448999999996</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835.4</v>
      </c>
      <c r="D180" s="2">
        <f>'PR-RAS'!E184</f>
        <v>0</v>
      </c>
      <c r="E180" s="2">
        <v>0</v>
      </c>
      <c r="F180" s="2">
        <v>0</v>
      </c>
      <c r="G180" s="3">
        <f t="shared" si="0"/>
        <v>149.53659999999999</v>
      </c>
      <c r="H180" s="3">
        <f t="shared" si="1"/>
        <v>0.39999999999997726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79085.600000000006</v>
      </c>
      <c r="D181" s="2">
        <f>'PR-RAS'!E185</f>
        <v>103088.59</v>
      </c>
      <c r="E181" s="2">
        <v>0</v>
      </c>
      <c r="F181" s="2">
        <v>0</v>
      </c>
      <c r="G181" s="3">
        <f t="shared" si="0"/>
        <v>51347.3004</v>
      </c>
      <c r="H181" s="3">
        <f t="shared" si="1"/>
        <v>0.80999999999767169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7406.87</v>
      </c>
      <c r="D182" s="2">
        <f>'PR-RAS'!E186</f>
        <v>6782.94</v>
      </c>
      <c r="E182" s="2">
        <v>0</v>
      </c>
      <c r="F182" s="2">
        <v>0</v>
      </c>
      <c r="G182" s="3">
        <f t="shared" si="0"/>
        <v>3796.0677499999997</v>
      </c>
      <c r="H182" s="3">
        <f t="shared" si="1"/>
        <v>0.19000000000050932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33269.43</v>
      </c>
      <c r="D183" s="2">
        <f>'PR-RAS'!E187</f>
        <v>69486.95</v>
      </c>
      <c r="E183" s="2">
        <v>0</v>
      </c>
      <c r="F183" s="2">
        <v>0</v>
      </c>
      <c r="G183" s="3">
        <f t="shared" si="0"/>
        <v>31348.286059999999</v>
      </c>
      <c r="H183" s="3">
        <f t="shared" si="1"/>
        <v>0.48000000000320142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536.47</v>
      </c>
      <c r="D184" s="2">
        <f>'PR-RAS'!E188</f>
        <v>316.8</v>
      </c>
      <c r="E184" s="2">
        <v>0</v>
      </c>
      <c r="F184" s="2">
        <v>0</v>
      </c>
      <c r="G184" s="3">
        <f t="shared" si="0"/>
        <v>214.12281000000002</v>
      </c>
      <c r="H184" s="3">
        <f t="shared" si="1"/>
        <v>0.67000000000001592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22167.21</v>
      </c>
      <c r="D190" s="2">
        <f>'PR-RAS'!E194</f>
        <v>25093.25</v>
      </c>
      <c r="E190" s="2">
        <v>0</v>
      </c>
      <c r="F190" s="2">
        <v>0</v>
      </c>
      <c r="G190" s="3">
        <f t="shared" si="0"/>
        <v>13674.851189999999</v>
      </c>
      <c r="H190" s="3">
        <f t="shared" si="1"/>
        <v>0.45999999999912689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1486.05</v>
      </c>
      <c r="D191" s="2">
        <f>'PR-RAS'!E195</f>
        <v>4138.59</v>
      </c>
      <c r="E191" s="2">
        <v>0</v>
      </c>
      <c r="F191" s="2">
        <v>0</v>
      </c>
      <c r="G191" s="3">
        <f t="shared" si="0"/>
        <v>1855.0137</v>
      </c>
      <c r="H191" s="3">
        <f t="shared" si="1"/>
        <v>0.45999999999980901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1575.42</v>
      </c>
      <c r="D192" s="2">
        <f>'PR-RAS'!E196</f>
        <v>1388.65</v>
      </c>
      <c r="E192" s="2">
        <v>0</v>
      </c>
      <c r="F192" s="2">
        <v>0</v>
      </c>
      <c r="G192" s="3">
        <f t="shared" si="0"/>
        <v>831.36952000000008</v>
      </c>
      <c r="H192" s="3">
        <f t="shared" si="1"/>
        <v>0.76999999999998181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3160.87</v>
      </c>
      <c r="D193" s="2">
        <f>'PR-RAS'!E197</f>
        <v>4249.37</v>
      </c>
      <c r="E193" s="2">
        <v>0</v>
      </c>
      <c r="F193" s="2">
        <v>0</v>
      </c>
      <c r="G193" s="3">
        <f t="shared" si="0"/>
        <v>2238.6451200000001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143</v>
      </c>
      <c r="D194" s="2">
        <f>'PR-RAS'!E198</f>
        <v>143</v>
      </c>
      <c r="E194" s="2">
        <v>0</v>
      </c>
      <c r="F194" s="2">
        <v>0</v>
      </c>
      <c r="G194" s="3">
        <f t="shared" si="0"/>
        <v>82.796999999999997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15801.87</v>
      </c>
      <c r="D197" s="2">
        <f>'PR-RAS'!E201</f>
        <v>15173.64</v>
      </c>
      <c r="E197" s="2">
        <v>0</v>
      </c>
      <c r="F197" s="2">
        <v>0</v>
      </c>
      <c r="G197" s="3">
        <f t="shared" si="0"/>
        <v>9045.233400000001</v>
      </c>
      <c r="H197" s="3">
        <f t="shared" si="1"/>
        <v>0.48999999999978172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435767.17</v>
      </c>
      <c r="D295" s="2">
        <f>'PR-RAS'!E299</f>
        <v>552057.77</v>
      </c>
      <c r="E295" s="2">
        <v>0</v>
      </c>
      <c r="F295" s="2">
        <v>0</v>
      </c>
      <c r="G295" s="3">
        <f t="shared" si="12"/>
        <v>452725.51673999999</v>
      </c>
      <c r="H295" s="3">
        <f t="shared" si="13"/>
        <v>0.3999999999650754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5041.4400000000023</v>
      </c>
      <c r="D296" s="2">
        <f>'PR-RAS'!E300</f>
        <v>10350.010000000009</v>
      </c>
      <c r="E296" s="2">
        <v>0</v>
      </c>
      <c r="F296" s="2">
        <v>0</v>
      </c>
      <c r="G296" s="3">
        <f t="shared" si="12"/>
        <v>7593.7307000000055</v>
      </c>
      <c r="H296" s="3">
        <f t="shared" si="13"/>
        <v>0.45000000001164153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55315.91</v>
      </c>
      <c r="D298" s="2">
        <f>'PR-RAS'!E302</f>
        <v>60357.35</v>
      </c>
      <c r="E298" s="2">
        <v>0</v>
      </c>
      <c r="F298" s="2">
        <v>0</v>
      </c>
      <c r="G298" s="3">
        <f t="shared" si="12"/>
        <v>52281.091169999992</v>
      </c>
      <c r="H298" s="3">
        <f t="shared" si="13"/>
        <v>0.43999999999505235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81.75</v>
      </c>
      <c r="D300" s="2">
        <f>'PR-RAS'!E304</f>
        <v>918.25</v>
      </c>
      <c r="E300" s="2">
        <v>0</v>
      </c>
      <c r="F300" s="2">
        <v>0</v>
      </c>
      <c r="G300" s="3">
        <f t="shared" si="12"/>
        <v>573.55674999999997</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81.75</v>
      </c>
      <c r="D301" s="2">
        <f>'PR-RAS'!E305</f>
        <v>918.25</v>
      </c>
      <c r="E301" s="2">
        <v>0</v>
      </c>
      <c r="F301" s="2">
        <v>0</v>
      </c>
      <c r="G301" s="3">
        <f t="shared" si="12"/>
        <v>575.47500000000002</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4034.25</v>
      </c>
      <c r="D355" s="2">
        <f>'PR-RAS'!E360</f>
        <v>30319.86</v>
      </c>
      <c r="E355" s="2">
        <v>0</v>
      </c>
      <c r="F355" s="2">
        <v>0</v>
      </c>
      <c r="G355" s="3">
        <f t="shared" si="12"/>
        <v>22894.58538</v>
      </c>
      <c r="H355" s="3">
        <f t="shared" si="13"/>
        <v>0.38999999999941792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4034.25</v>
      </c>
      <c r="D368" s="2">
        <f>'PR-RAS'!E373</f>
        <v>30319.86</v>
      </c>
      <c r="E368" s="2">
        <v>0</v>
      </c>
      <c r="F368" s="2">
        <v>0</v>
      </c>
      <c r="G368" s="3">
        <f t="shared" si="12"/>
        <v>23735.346989999998</v>
      </c>
      <c r="H368" s="3">
        <f t="shared" si="13"/>
        <v>0.38999999999941792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424.88</v>
      </c>
      <c r="D374" s="2">
        <f>'PR-RAS'!E379</f>
        <v>20220.63</v>
      </c>
      <c r="E374" s="2">
        <v>0</v>
      </c>
      <c r="F374" s="2">
        <v>0</v>
      </c>
      <c r="G374" s="3">
        <f t="shared" si="12"/>
        <v>15243.07022</v>
      </c>
      <c r="H374" s="3">
        <f t="shared" si="13"/>
        <v>0.48999999999898591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424.88</v>
      </c>
      <c r="D375" s="2">
        <f>'PR-RAS'!E380</f>
        <v>0</v>
      </c>
      <c r="E375" s="2">
        <v>0</v>
      </c>
      <c r="F375" s="2">
        <v>0</v>
      </c>
      <c r="G375" s="3">
        <f t="shared" si="12"/>
        <v>158.90512000000001</v>
      </c>
      <c r="H375" s="3">
        <f t="shared" si="13"/>
        <v>0.12000000000000455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20220.63</v>
      </c>
      <c r="E381" s="2">
        <v>0</v>
      </c>
      <c r="F381" s="2">
        <v>0</v>
      </c>
      <c r="G381" s="3">
        <f t="shared" si="12"/>
        <v>15367.678800000002</v>
      </c>
      <c r="H381" s="3">
        <f t="shared" si="13"/>
        <v>0.36999999999898137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3609.37</v>
      </c>
      <c r="D388" s="2">
        <f>'PR-RAS'!E393</f>
        <v>10099.23</v>
      </c>
      <c r="E388" s="2">
        <v>0</v>
      </c>
      <c r="F388" s="2">
        <v>0</v>
      </c>
      <c r="G388" s="3">
        <f t="shared" si="12"/>
        <v>9213.6302099999994</v>
      </c>
      <c r="H388" s="3">
        <f t="shared" si="13"/>
        <v>0.5999999999994543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3609.37</v>
      </c>
      <c r="D390" s="2">
        <f>'PR-RAS'!E395</f>
        <v>10099.23</v>
      </c>
      <c r="E390" s="2">
        <v>0</v>
      </c>
      <c r="F390" s="2">
        <v>0</v>
      </c>
      <c r="G390" s="3">
        <f t="shared" si="12"/>
        <v>9261.2458699999988</v>
      </c>
      <c r="H390" s="3">
        <f t="shared" si="13"/>
        <v>0.5999999999994543</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4034.25</v>
      </c>
      <c r="D413" s="2">
        <f>'PR-RAS'!E418</f>
        <v>30319.86</v>
      </c>
      <c r="E413" s="2">
        <v>0</v>
      </c>
      <c r="F413" s="2">
        <v>0</v>
      </c>
      <c r="G413" s="3">
        <f t="shared" si="12"/>
        <v>26645.675639999998</v>
      </c>
      <c r="H413" s="3">
        <f t="shared" si="13"/>
        <v>0.38999999999941792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49445.11</v>
      </c>
      <c r="D415" s="2">
        <f>'PR-RAS'!E420</f>
        <v>53479.360000000001</v>
      </c>
      <c r="E415" s="2">
        <v>0</v>
      </c>
      <c r="F415" s="2">
        <v>0</v>
      </c>
      <c r="G415" s="3">
        <f t="shared" si="12"/>
        <v>64751.185620000004</v>
      </c>
      <c r="H415" s="3">
        <f t="shared" si="13"/>
        <v>0.47000000000116415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440808.61</v>
      </c>
      <c r="D417" s="2">
        <f>'PR-RAS'!E422</f>
        <v>562407.78</v>
      </c>
      <c r="E417" s="2">
        <v>0</v>
      </c>
      <c r="F417" s="2">
        <v>0</v>
      </c>
      <c r="G417" s="3">
        <f t="shared" si="12"/>
        <v>651299.65471999999</v>
      </c>
      <c r="H417" s="3">
        <f t="shared" si="13"/>
        <v>0.60999999998603016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439801.42</v>
      </c>
      <c r="D418" s="2">
        <f>'PR-RAS'!E423</f>
        <v>582377.63</v>
      </c>
      <c r="E418" s="2">
        <v>0</v>
      </c>
      <c r="F418" s="2">
        <v>0</v>
      </c>
      <c r="G418" s="3">
        <f t="shared" si="12"/>
        <v>669100.13555999997</v>
      </c>
      <c r="H418" s="3">
        <f t="shared" si="13"/>
        <v>0.78999999997904524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1007.1900000000023</v>
      </c>
      <c r="D419" s="2">
        <f>'PR-RAS'!E424</f>
        <v>0</v>
      </c>
      <c r="E419" s="2">
        <v>0</v>
      </c>
      <c r="F419" s="2">
        <v>0</v>
      </c>
      <c r="G419" s="3">
        <f t="shared" si="12"/>
        <v>421.00542000000098</v>
      </c>
      <c r="H419" s="3">
        <f t="shared" si="13"/>
        <v>0.19000000000232831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19969.849999999977</v>
      </c>
      <c r="E420" s="2">
        <v>0</v>
      </c>
      <c r="F420" s="2">
        <v>0</v>
      </c>
      <c r="G420" s="3">
        <f t="shared" si="12"/>
        <v>16734.734299999978</v>
      </c>
      <c r="H420" s="3">
        <f t="shared" si="13"/>
        <v>0.15000000002328306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5870.8000000000029</v>
      </c>
      <c r="D421" s="2">
        <f>'PR-RAS'!E426</f>
        <v>6877.989999999998</v>
      </c>
      <c r="E421" s="2">
        <v>0</v>
      </c>
      <c r="F421" s="2">
        <v>0</v>
      </c>
      <c r="G421" s="3">
        <f t="shared" si="12"/>
        <v>8243.2475999999988</v>
      </c>
      <c r="H421" s="3">
        <f t="shared" si="13"/>
        <v>0.20999999999912689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81.75</v>
      </c>
      <c r="D423" s="2">
        <f>'PR-RAS'!E428</f>
        <v>918.25</v>
      </c>
      <c r="E423" s="2">
        <v>0</v>
      </c>
      <c r="F423" s="2">
        <v>0</v>
      </c>
      <c r="G423" s="3">
        <f t="shared" si="12"/>
        <v>809.50149999999996</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440808.61</v>
      </c>
      <c r="D637" s="2">
        <f>'PR-RAS'!E643</f>
        <v>562407.78</v>
      </c>
      <c r="E637" s="2">
        <v>0</v>
      </c>
      <c r="F637" s="2">
        <v>0</v>
      </c>
      <c r="G637" s="3">
        <f t="shared" si="14"/>
        <v>995736.97211999993</v>
      </c>
      <c r="H637" s="3">
        <f t="shared" si="15"/>
        <v>0.60999999998603016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439801.42</v>
      </c>
      <c r="D638" s="2">
        <f>'PR-RAS'!E644</f>
        <v>582377.63</v>
      </c>
      <c r="E638" s="2">
        <v>0</v>
      </c>
      <c r="F638" s="2">
        <v>0</v>
      </c>
      <c r="G638" s="3">
        <f t="shared" si="14"/>
        <v>1022102.6051599999</v>
      </c>
      <c r="H638" s="3">
        <f t="shared" si="15"/>
        <v>0.78999999997904524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1007.1900000000023</v>
      </c>
      <c r="D639" s="2">
        <f>'PR-RAS'!E645</f>
        <v>0</v>
      </c>
      <c r="E639" s="2">
        <v>0</v>
      </c>
      <c r="F639" s="2">
        <v>0</v>
      </c>
      <c r="G639" s="3">
        <f t="shared" si="14"/>
        <v>642.58722000000148</v>
      </c>
      <c r="H639" s="3">
        <f t="shared" si="15"/>
        <v>0.19000000000232831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19969.849999999977</v>
      </c>
      <c r="E640" s="2">
        <v>0</v>
      </c>
      <c r="F640" s="2">
        <v>0</v>
      </c>
      <c r="G640" s="3">
        <f t="shared" si="14"/>
        <v>25521.468299999971</v>
      </c>
      <c r="H640" s="3">
        <f t="shared" si="15"/>
        <v>0.15000000002328306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5870.8000000000029</v>
      </c>
      <c r="D641" s="2">
        <f>'PR-RAS'!E647</f>
        <v>6877.989999999998</v>
      </c>
      <c r="E641" s="2">
        <v>0</v>
      </c>
      <c r="F641" s="2">
        <v>0</v>
      </c>
      <c r="G641" s="3">
        <f t="shared" si="14"/>
        <v>12561.1392</v>
      </c>
      <c r="H641" s="3">
        <f t="shared" si="15"/>
        <v>0.20999999999912689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6877.9900000000052</v>
      </c>
      <c r="D643" s="2">
        <f>'PR-RAS'!E649</f>
        <v>0</v>
      </c>
      <c r="E643" s="2">
        <v>0</v>
      </c>
      <c r="F643" s="2">
        <v>0</v>
      </c>
      <c r="G643" s="3">
        <f t="shared" si="14"/>
        <v>4415.6695800000034</v>
      </c>
      <c r="H643" s="3">
        <f t="shared" si="15"/>
        <v>9.9999999947613105E-3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13091.859999999979</v>
      </c>
      <c r="E644" s="2">
        <v>0</v>
      </c>
      <c r="F644" s="2">
        <v>0</v>
      </c>
      <c r="G644" s="3">
        <f t="shared" si="14"/>
        <v>16836.131959999973</v>
      </c>
      <c r="H644" s="3">
        <f t="shared" si="15"/>
        <v>0.1400000000212458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297.20999999999998</v>
      </c>
      <c r="D645" s="2">
        <f>'PR-RAS'!E651</f>
        <v>0</v>
      </c>
      <c r="E645" s="2">
        <v>0</v>
      </c>
      <c r="F645" s="2">
        <v>0</v>
      </c>
      <c r="G645" s="3">
        <f t="shared" si="14"/>
        <v>191.40323999999998</v>
      </c>
      <c r="H645" s="3">
        <f t="shared" si="15"/>
        <v>0.20999999999997954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0.03</v>
      </c>
      <c r="D646" s="2">
        <f>'PR-RAS'!E653</f>
        <v>0.03</v>
      </c>
      <c r="E646" s="2">
        <v>0</v>
      </c>
      <c r="F646" s="2">
        <v>0</v>
      </c>
      <c r="G646" s="3">
        <f t="shared" si="14"/>
        <v>5.8049999999999997E-2</v>
      </c>
      <c r="H646" s="3">
        <f t="shared" si="15"/>
        <v>0.06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29857.99</v>
      </c>
      <c r="D647" s="2">
        <f>'PR-RAS'!E654</f>
        <v>45895.58</v>
      </c>
      <c r="E647" s="2">
        <v>0</v>
      </c>
      <c r="F647" s="2">
        <v>0</v>
      </c>
      <c r="G647" s="3">
        <f t="shared" si="14"/>
        <v>78585.350900000005</v>
      </c>
      <c r="H647" s="3">
        <f t="shared" si="15"/>
        <v>0.42999999999665306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29857.99</v>
      </c>
      <c r="D648" s="2">
        <f>'PR-RAS'!E655</f>
        <v>45895.58</v>
      </c>
      <c r="E648" s="2">
        <v>0</v>
      </c>
      <c r="F648" s="2">
        <v>0</v>
      </c>
      <c r="G648" s="3">
        <f t="shared" si="14"/>
        <v>78707.000050000002</v>
      </c>
      <c r="H648" s="3">
        <f t="shared" si="15"/>
        <v>0.42999999999665306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2.9999999998835847E-2</v>
      </c>
      <c r="D649" s="2">
        <f>'PR-RAS'!E656</f>
        <v>2.9999999998835847E-2</v>
      </c>
      <c r="E649" s="2">
        <v>0</v>
      </c>
      <c r="F649" s="2">
        <v>0</v>
      </c>
      <c r="G649" s="3">
        <f t="shared" si="14"/>
        <v>5.831999999773689E-2</v>
      </c>
      <c r="H649" s="3">
        <f t="shared" si="15"/>
        <v>5.9999999997671694E-2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9</v>
      </c>
      <c r="E651" s="2">
        <v>0</v>
      </c>
      <c r="F651" s="2">
        <v>0</v>
      </c>
      <c r="G651" s="3">
        <f t="shared" si="14"/>
        <v>18.2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9</v>
      </c>
      <c r="E653" s="2">
        <v>0</v>
      </c>
      <c r="F653" s="2">
        <v>0</v>
      </c>
      <c r="G653" s="3">
        <f t="shared" si="14"/>
        <v>18.256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14800</v>
      </c>
      <c r="D676" s="2">
        <f>'PR-RAS'!E683</f>
        <v>27994.880000000001</v>
      </c>
      <c r="E676" s="2">
        <v>0</v>
      </c>
      <c r="F676" s="2">
        <v>0</v>
      </c>
      <c r="G676" s="3">
        <f t="shared" si="14"/>
        <v>47783.088000000011</v>
      </c>
      <c r="H676" s="3">
        <f t="shared" si="15"/>
        <v>0.11999999999898137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1324.32</v>
      </c>
      <c r="E725" s="2">
        <v>0</v>
      </c>
      <c r="F725" s="2">
        <v>0</v>
      </c>
      <c r="G725" s="3">
        <f t="shared" si="14"/>
        <v>1917.6153599999998</v>
      </c>
      <c r="H725" s="3">
        <f t="shared" si="15"/>
        <v>0.31999999999993634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1386.63</v>
      </c>
      <c r="D727" s="2">
        <f>'PR-RAS'!E734</f>
        <v>830.27</v>
      </c>
      <c r="E727" s="2">
        <v>0</v>
      </c>
      <c r="F727" s="2">
        <v>0</v>
      </c>
      <c r="G727" s="3">
        <f t="shared" si="14"/>
        <v>2212.2454200000002</v>
      </c>
      <c r="H727" s="3">
        <f t="shared" si="15"/>
        <v>0.63999999999987267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54454.26</v>
      </c>
      <c r="D730" s="2">
        <f>'PR-RAS'!E737</f>
        <v>75512.86</v>
      </c>
      <c r="E730" s="2">
        <v>0</v>
      </c>
      <c r="F730" s="2">
        <v>0</v>
      </c>
      <c r="G730" s="3">
        <f t="shared" si="14"/>
        <v>149794.90542</v>
      </c>
      <c r="H730" s="3">
        <f t="shared" si="15"/>
        <v>0.40000000000145519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24631.34</v>
      </c>
      <c r="D732" s="2">
        <f>'PR-RAS'!E739</f>
        <v>27554.48</v>
      </c>
      <c r="E732" s="2">
        <v>0</v>
      </c>
      <c r="F732" s="2">
        <v>0</v>
      </c>
      <c r="G732" s="3">
        <f t="shared" si="14"/>
        <v>58290.159299999999</v>
      </c>
      <c r="H732" s="3">
        <f t="shared" si="15"/>
        <v>0.81999999999970896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1486.05</v>
      </c>
      <c r="D734" s="2">
        <f>'PR-RAS'!E741</f>
        <v>4138.59</v>
      </c>
      <c r="E734" s="2">
        <v>0</v>
      </c>
      <c r="F734" s="2">
        <v>0</v>
      </c>
      <c r="G734" s="3">
        <f t="shared" si="14"/>
        <v>7156.4475899999998</v>
      </c>
      <c r="H734" s="3">
        <f t="shared" si="15"/>
        <v>0.45999999999980901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112.65</v>
      </c>
      <c r="D735" s="2">
        <f>'PR-RAS'!E742</f>
        <v>278.57</v>
      </c>
      <c r="E735" s="2">
        <v>0</v>
      </c>
      <c r="F735" s="2">
        <v>0</v>
      </c>
      <c r="G735" s="3">
        <f t="shared" si="14"/>
        <v>491.62585999999999</v>
      </c>
      <c r="H735" s="3">
        <f t="shared" si="15"/>
        <v>0.78000000000000114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962960.80999999994</v>
      </c>
      <c r="D1011" s="7">
        <f>BILANCA!E6</f>
        <v>970615.2699999999</v>
      </c>
      <c r="E1011" s="7">
        <v>0</v>
      </c>
      <c r="F1011" s="7">
        <v>0</v>
      </c>
      <c r="G1011" s="8">
        <f t="shared" ref="G1011:G1306" si="38">B1011/1000*C1011+B1011/500*D1011</f>
        <v>2904.1913499999996</v>
      </c>
      <c r="H1011" s="8">
        <f t="shared" si="35"/>
        <v>0.4599999999627471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951312.00999999989</v>
      </c>
      <c r="D1012" s="2">
        <f>BILANCA!E7</f>
        <v>950569.91999999993</v>
      </c>
      <c r="E1012" s="2">
        <v>0</v>
      </c>
      <c r="F1012" s="2">
        <v>0</v>
      </c>
      <c r="G1012" s="3">
        <f t="shared" si="38"/>
        <v>5704.9036999999989</v>
      </c>
      <c r="H1012" s="3">
        <f t="shared" si="35"/>
        <v>8.999999996740371E-2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8822.31</v>
      </c>
      <c r="D1015" s="2">
        <f>BILANCA!E10</f>
        <v>8822.31</v>
      </c>
      <c r="E1015" s="2">
        <v>0</v>
      </c>
      <c r="F1015" s="2">
        <v>0</v>
      </c>
      <c r="G1015" s="3">
        <f t="shared" si="38"/>
        <v>132.33465000000001</v>
      </c>
      <c r="H1015" s="3">
        <f t="shared" si="35"/>
        <v>0.61999999999898137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8822.31</v>
      </c>
      <c r="D1016" s="2">
        <f>BILANCA!E11</f>
        <v>8822.31</v>
      </c>
      <c r="E1016" s="2">
        <v>0</v>
      </c>
      <c r="F1016" s="2">
        <v>0</v>
      </c>
      <c r="G1016" s="3">
        <f t="shared" si="38"/>
        <v>158.80158</v>
      </c>
      <c r="H1016" s="3">
        <f t="shared" si="35"/>
        <v>0.61999999999898137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951312.00999999989</v>
      </c>
      <c r="D1017" s="2">
        <f>BILANCA!E12</f>
        <v>950569.91999999993</v>
      </c>
      <c r="E1017" s="2">
        <v>0</v>
      </c>
      <c r="F1017" s="2">
        <v>0</v>
      </c>
      <c r="G1017" s="3">
        <f t="shared" si="38"/>
        <v>19967.162949999998</v>
      </c>
      <c r="H1017" s="3">
        <f t="shared" si="35"/>
        <v>8.999999996740371E-2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1401.55</v>
      </c>
      <c r="D1022" s="2">
        <f>BILANCA!E17</f>
        <v>1401.55</v>
      </c>
      <c r="E1022" s="2">
        <v>0</v>
      </c>
      <c r="F1022" s="2">
        <v>0</v>
      </c>
      <c r="G1022" s="3">
        <f t="shared" si="38"/>
        <v>50.455799999999996</v>
      </c>
      <c r="H1022" s="3">
        <f t="shared" si="35"/>
        <v>0.90000000000009095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1401.55</v>
      </c>
      <c r="D1023" s="2">
        <f>BILANCA!E18</f>
        <v>1401.55</v>
      </c>
      <c r="E1023" s="2">
        <v>0</v>
      </c>
      <c r="F1023" s="2">
        <v>0</v>
      </c>
      <c r="G1023" s="3">
        <f t="shared" si="38"/>
        <v>54.660449999999997</v>
      </c>
      <c r="H1023" s="3">
        <f t="shared" si="35"/>
        <v>0.90000000000009095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3279.3199999999924</v>
      </c>
      <c r="D1024" s="2">
        <f>BILANCA!E19</f>
        <v>2537.2299999999959</v>
      </c>
      <c r="E1024" s="2">
        <v>0</v>
      </c>
      <c r="F1024" s="2">
        <v>0</v>
      </c>
      <c r="G1024" s="3">
        <f t="shared" si="38"/>
        <v>116.95291999999978</v>
      </c>
      <c r="H1024" s="3">
        <f t="shared" si="35"/>
        <v>0.54999999998835847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32901.620000000003</v>
      </c>
      <c r="D1025" s="2">
        <f>BILANCA!E20</f>
        <v>32901.620000000003</v>
      </c>
      <c r="E1025" s="2">
        <v>0</v>
      </c>
      <c r="F1025" s="2">
        <v>0</v>
      </c>
      <c r="G1025" s="3">
        <f t="shared" si="38"/>
        <v>1480.5729000000001</v>
      </c>
      <c r="H1025" s="3">
        <f t="shared" si="35"/>
        <v>0.75999999999476131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3275.39</v>
      </c>
      <c r="D1026" s="2">
        <f>BILANCA!E21</f>
        <v>3275.39</v>
      </c>
      <c r="E1026" s="2">
        <v>0</v>
      </c>
      <c r="F1026" s="2">
        <v>0</v>
      </c>
      <c r="G1026" s="3">
        <f t="shared" si="38"/>
        <v>157.21871999999999</v>
      </c>
      <c r="H1026" s="3">
        <f t="shared" si="35"/>
        <v>0.77999999999974534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39413.699999999997</v>
      </c>
      <c r="D1027" s="2">
        <f>BILANCA!E22</f>
        <v>39413.699999999997</v>
      </c>
      <c r="E1027" s="2">
        <v>0</v>
      </c>
      <c r="F1027" s="2">
        <v>0</v>
      </c>
      <c r="G1027" s="3">
        <f t="shared" si="38"/>
        <v>2010.0987</v>
      </c>
      <c r="H1027" s="3">
        <f t="shared" si="35"/>
        <v>0.60000000000582077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72311.39</v>
      </c>
      <c r="D1033" s="2">
        <f>BILANCA!E28</f>
        <v>73053.48</v>
      </c>
      <c r="E1033" s="2">
        <v>0</v>
      </c>
      <c r="F1033" s="2">
        <v>0</v>
      </c>
      <c r="G1033" s="3">
        <f t="shared" si="38"/>
        <v>5023.6220499999999</v>
      </c>
      <c r="H1033" s="3">
        <f t="shared" si="35"/>
        <v>0.86999999999534339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948032.69</v>
      </c>
      <c r="D1040" s="2">
        <f>BILANCA!E35</f>
        <v>948032.69</v>
      </c>
      <c r="E1040" s="2">
        <v>0</v>
      </c>
      <c r="F1040" s="2">
        <v>0</v>
      </c>
      <c r="G1040" s="3">
        <f t="shared" si="38"/>
        <v>85322.942099999986</v>
      </c>
      <c r="H1040" s="3">
        <f t="shared" si="35"/>
        <v>0.62000000011175871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756141.41</v>
      </c>
      <c r="D1042" s="2">
        <f>BILANCA!E37</f>
        <v>756141.41</v>
      </c>
      <c r="E1042" s="2">
        <v>0</v>
      </c>
      <c r="F1042" s="2">
        <v>0</v>
      </c>
      <c r="G1042" s="3">
        <f t="shared" si="38"/>
        <v>72589.575360000003</v>
      </c>
      <c r="H1042" s="3">
        <f t="shared" si="35"/>
        <v>0.82000000006519258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194067.46</v>
      </c>
      <c r="D1043" s="2">
        <f>BILANCA!E38</f>
        <v>194067.46</v>
      </c>
      <c r="E1043" s="2">
        <v>0</v>
      </c>
      <c r="F1043" s="2">
        <v>0</v>
      </c>
      <c r="G1043" s="3">
        <f t="shared" si="38"/>
        <v>19212.678540000001</v>
      </c>
      <c r="H1043" s="3">
        <f t="shared" si="35"/>
        <v>0.91999999998370185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1974.25</v>
      </c>
      <c r="D1044" s="2">
        <f>BILANCA!E39</f>
        <v>1974.25</v>
      </c>
      <c r="E1044" s="2">
        <v>0</v>
      </c>
      <c r="F1044" s="2">
        <v>0</v>
      </c>
      <c r="G1044" s="3">
        <f t="shared" si="38"/>
        <v>201.37350000000004</v>
      </c>
      <c r="H1044" s="3">
        <f t="shared" si="35"/>
        <v>0.5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4150.43</v>
      </c>
      <c r="D1045" s="2">
        <f>BILANCA!E40</f>
        <v>4150.43</v>
      </c>
      <c r="E1045" s="2">
        <v>0</v>
      </c>
      <c r="F1045" s="2">
        <v>0</v>
      </c>
      <c r="G1045" s="3">
        <f t="shared" si="38"/>
        <v>435.79515000000009</v>
      </c>
      <c r="H1045" s="3">
        <f t="shared" si="35"/>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6013.57</v>
      </c>
      <c r="D1052" s="2">
        <f>BILANCA!E47</f>
        <v>6013.57</v>
      </c>
      <c r="E1052" s="2">
        <v>0</v>
      </c>
      <c r="F1052" s="2">
        <v>0</v>
      </c>
      <c r="G1052" s="3">
        <f t="shared" si="38"/>
        <v>757.70982000000004</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6013.57</v>
      </c>
      <c r="D1055" s="2">
        <f>BILANCA!E50</f>
        <v>6013.57</v>
      </c>
      <c r="E1055" s="2">
        <v>0</v>
      </c>
      <c r="F1055" s="2">
        <v>0</v>
      </c>
      <c r="G1055" s="3">
        <f t="shared" si="38"/>
        <v>811.83194999999989</v>
      </c>
      <c r="H1055" s="3">
        <f t="shared" si="35"/>
        <v>0.86000000000058208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16676.03</v>
      </c>
      <c r="D1059" s="2">
        <f>BILANCA!E54</f>
        <v>16676.03</v>
      </c>
      <c r="E1059" s="2">
        <v>0</v>
      </c>
      <c r="F1059" s="2">
        <v>0</v>
      </c>
      <c r="G1059" s="3">
        <f t="shared" si="38"/>
        <v>2451.3764099999999</v>
      </c>
      <c r="H1059" s="3">
        <f t="shared" si="35"/>
        <v>5.9999999997671694E-2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16676.03</v>
      </c>
      <c r="D1060" s="2">
        <f>BILANCA!E55</f>
        <v>16676.03</v>
      </c>
      <c r="E1060" s="2">
        <v>0</v>
      </c>
      <c r="F1060" s="2">
        <v>0</v>
      </c>
      <c r="G1060" s="3">
        <f t="shared" si="38"/>
        <v>2501.4045000000001</v>
      </c>
      <c r="H1060" s="3">
        <f t="shared" si="35"/>
        <v>5.9999999997671694E-2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11648.8</v>
      </c>
      <c r="D1074" s="2">
        <f>BILANCA!E69</f>
        <v>20045.349999999999</v>
      </c>
      <c r="E1074" s="2">
        <v>0</v>
      </c>
      <c r="F1074" s="2">
        <v>0</v>
      </c>
      <c r="G1074" s="3">
        <f t="shared" si="38"/>
        <v>3311.328</v>
      </c>
      <c r="H1074" s="3">
        <f t="shared" si="35"/>
        <v>0.5499999999992724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0.03</v>
      </c>
      <c r="D1075" s="2">
        <f>BILANCA!E70</f>
        <v>0.03</v>
      </c>
      <c r="E1075" s="2">
        <v>0</v>
      </c>
      <c r="F1075" s="2">
        <v>0</v>
      </c>
      <c r="G1075" s="3">
        <f t="shared" si="38"/>
        <v>5.8499999999999993E-3</v>
      </c>
      <c r="H1075" s="3">
        <f t="shared" si="35"/>
        <v>0.06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0.03</v>
      </c>
      <c r="D1085" s="2">
        <f>BILANCA!E80</f>
        <v>0.03</v>
      </c>
      <c r="E1085" s="2">
        <v>0</v>
      </c>
      <c r="F1085" s="2">
        <v>0</v>
      </c>
      <c r="G1085" s="3">
        <f t="shared" si="38"/>
        <v>6.7499999999999991E-3</v>
      </c>
      <c r="H1085" s="3">
        <f t="shared" si="35"/>
        <v>0.06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457</v>
      </c>
      <c r="D1087" s="2">
        <f>BILANCA!E82</f>
        <v>457</v>
      </c>
      <c r="E1087" s="2">
        <v>0</v>
      </c>
      <c r="F1087" s="2">
        <v>0</v>
      </c>
      <c r="G1087" s="3">
        <f t="shared" si="38"/>
        <v>105.56700000000001</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457</v>
      </c>
      <c r="D1092" s="2">
        <f>BILANCA!E87</f>
        <v>457</v>
      </c>
      <c r="E1092" s="2">
        <v>0</v>
      </c>
      <c r="F1092" s="2">
        <v>0</v>
      </c>
      <c r="G1092" s="3">
        <f t="shared" si="38"/>
        <v>112.42200000000001</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10894.56</v>
      </c>
      <c r="D1152" s="2">
        <f>BILANCA!E147</f>
        <v>19588.32</v>
      </c>
      <c r="E1152" s="2">
        <v>0</v>
      </c>
      <c r="F1152" s="2">
        <v>0</v>
      </c>
      <c r="G1152" s="3">
        <f t="shared" si="38"/>
        <v>7110.1103999999987</v>
      </c>
      <c r="H1152" s="3">
        <f t="shared" si="41"/>
        <v>0.76000000000021828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81.75</v>
      </c>
      <c r="D1166" s="2">
        <f>BILANCA!E161</f>
        <v>918.25</v>
      </c>
      <c r="E1166" s="2">
        <v>0</v>
      </c>
      <c r="F1166" s="2">
        <v>0</v>
      </c>
      <c r="G1166" s="3">
        <f t="shared" si="38"/>
        <v>299.24699999999996</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10812.81</v>
      </c>
      <c r="D1167" s="2">
        <f>BILANCA!E162</f>
        <v>18670.07</v>
      </c>
      <c r="E1167" s="2">
        <v>0</v>
      </c>
      <c r="F1167" s="2">
        <v>0</v>
      </c>
      <c r="G1167" s="3">
        <f t="shared" si="38"/>
        <v>7560.0131499999998</v>
      </c>
      <c r="H1167" s="3">
        <f t="shared" si="41"/>
        <v>0.26000000000021828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297.20999999999998</v>
      </c>
      <c r="D1176" s="2">
        <f>BILANCA!E171</f>
        <v>0</v>
      </c>
      <c r="E1176" s="2">
        <v>0</v>
      </c>
      <c r="F1176" s="2">
        <v>0</v>
      </c>
      <c r="G1176" s="3">
        <f t="shared" si="38"/>
        <v>49.336860000000001</v>
      </c>
      <c r="H1176" s="3">
        <f t="shared" si="41"/>
        <v>0.20999999999997954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297.20999999999998</v>
      </c>
      <c r="D1179" s="2">
        <f>BILANCA!E174</f>
        <v>0</v>
      </c>
      <c r="E1179" s="2">
        <v>0</v>
      </c>
      <c r="F1179" s="2">
        <v>0</v>
      </c>
      <c r="G1179" s="3">
        <f t="shared" si="38"/>
        <v>50.228490000000001</v>
      </c>
      <c r="H1179" s="3">
        <f t="shared" si="41"/>
        <v>0.20999999999997954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962960.80999999994</v>
      </c>
      <c r="D1180" s="2">
        <f>BILANCA!E176</f>
        <v>970615.27</v>
      </c>
      <c r="E1180" s="2">
        <v>0</v>
      </c>
      <c r="F1180" s="2">
        <v>0</v>
      </c>
      <c r="G1180" s="3">
        <f t="shared" si="38"/>
        <v>493712.52950000006</v>
      </c>
      <c r="H1180" s="3">
        <f t="shared" si="41"/>
        <v>0.46000000007916242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4770.8399999999992</v>
      </c>
      <c r="D1181" s="2">
        <f>BILANCA!E177</f>
        <v>32218.989999999998</v>
      </c>
      <c r="E1181" s="2">
        <v>0</v>
      </c>
      <c r="F1181" s="2">
        <v>0</v>
      </c>
      <c r="G1181" s="3">
        <f t="shared" si="38"/>
        <v>11834.70822</v>
      </c>
      <c r="H1181" s="3">
        <f t="shared" si="41"/>
        <v>0.17000000000280124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4770.8399999999992</v>
      </c>
      <c r="D1182" s="2">
        <f>BILANCA!E178</f>
        <v>32218.989999999998</v>
      </c>
      <c r="E1182" s="2">
        <v>0</v>
      </c>
      <c r="F1182" s="2">
        <v>0</v>
      </c>
      <c r="G1182" s="3">
        <f t="shared" si="38"/>
        <v>11903.917039999998</v>
      </c>
      <c r="H1182" s="3">
        <f t="shared" si="41"/>
        <v>0.17000000000280124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302.98</v>
      </c>
      <c r="D1183" s="2">
        <f>BILANCA!E179</f>
        <v>18728.490000000002</v>
      </c>
      <c r="E1183" s="2">
        <v>0</v>
      </c>
      <c r="F1183" s="2">
        <v>0</v>
      </c>
      <c r="G1183" s="3">
        <f t="shared" si="38"/>
        <v>6532.4730799999998</v>
      </c>
      <c r="H1183" s="3">
        <f t="shared" si="41"/>
        <v>0.51000000000158252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4467.83</v>
      </c>
      <c r="D1184" s="2">
        <f>BILANCA!E180</f>
        <v>13490.47</v>
      </c>
      <c r="E1184" s="2">
        <v>0</v>
      </c>
      <c r="F1184" s="2">
        <v>0</v>
      </c>
      <c r="G1184" s="3">
        <f t="shared" si="38"/>
        <v>5472.0859799999998</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0.03</v>
      </c>
      <c r="D1200" s="2">
        <f>BILANCA!E196</f>
        <v>0.03</v>
      </c>
      <c r="E1200" s="2">
        <v>0</v>
      </c>
      <c r="F1200" s="2">
        <v>0</v>
      </c>
      <c r="G1200" s="3">
        <f t="shared" si="38"/>
        <v>1.7100000000000001E-2</v>
      </c>
      <c r="H1200" s="3">
        <f t="shared" si="41"/>
        <v>0.06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958189.97</v>
      </c>
      <c r="D1255" s="2">
        <f>BILANCA!E251</f>
        <v>938396.28</v>
      </c>
      <c r="E1255" s="2">
        <v>0</v>
      </c>
      <c r="F1255" s="2">
        <v>0</v>
      </c>
      <c r="G1255" s="3">
        <f t="shared" si="38"/>
        <v>694570.71984999999</v>
      </c>
      <c r="H1255" s="3">
        <f t="shared" si="41"/>
        <v>0.31000000005587935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951230.23</v>
      </c>
      <c r="D1256" s="2">
        <f>BILANCA!E252</f>
        <v>950569.89</v>
      </c>
      <c r="E1256" s="2">
        <v>0</v>
      </c>
      <c r="F1256" s="2">
        <v>0</v>
      </c>
      <c r="G1256" s="3">
        <f t="shared" si="38"/>
        <v>701683.02246000001</v>
      </c>
      <c r="H1256" s="3">
        <f t="shared" si="41"/>
        <v>0.33999999996740371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951230.23</v>
      </c>
      <c r="D1257" s="2">
        <f>BILANCA!E253</f>
        <v>950569.89</v>
      </c>
      <c r="E1257" s="2">
        <v>0</v>
      </c>
      <c r="F1257" s="2">
        <v>0</v>
      </c>
      <c r="G1257" s="3">
        <f t="shared" si="38"/>
        <v>704535.39246999996</v>
      </c>
      <c r="H1257" s="3">
        <f t="shared" si="41"/>
        <v>0.33999999996740371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6877.989999999998</v>
      </c>
      <c r="D1259" s="2">
        <f>BILANCA!E255</f>
        <v>-13091.86</v>
      </c>
      <c r="E1259" s="2">
        <v>0</v>
      </c>
      <c r="F1259" s="2">
        <v>0</v>
      </c>
      <c r="G1259" s="3">
        <f t="shared" si="38"/>
        <v>-4807.1267700000008</v>
      </c>
      <c r="H1259" s="3">
        <f t="shared" si="41"/>
        <v>0.15000000000145519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60357.35</v>
      </c>
      <c r="D1260" s="2">
        <f>BILANCA!E256</f>
        <v>70707.360000000001</v>
      </c>
      <c r="E1260" s="2">
        <v>0</v>
      </c>
      <c r="F1260" s="2">
        <v>0</v>
      </c>
      <c r="G1260" s="3">
        <f t="shared" si="38"/>
        <v>50443.017500000002</v>
      </c>
      <c r="H1260" s="3">
        <f t="shared" si="41"/>
        <v>0.70999999999912689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60357.35</v>
      </c>
      <c r="D1261" s="2">
        <f>BILANCA!E257</f>
        <v>70707.360000000001</v>
      </c>
      <c r="E1261" s="2">
        <v>0</v>
      </c>
      <c r="F1261" s="2">
        <v>0</v>
      </c>
      <c r="G1261" s="3">
        <f t="shared" si="38"/>
        <v>50644.789570000001</v>
      </c>
      <c r="H1261" s="3">
        <f t="shared" si="41"/>
        <v>0.70999999999912689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53479.360000000001</v>
      </c>
      <c r="D1264" s="2">
        <f>BILANCA!E260</f>
        <v>83799.22</v>
      </c>
      <c r="E1264" s="2">
        <v>0</v>
      </c>
      <c r="F1264" s="2">
        <v>0</v>
      </c>
      <c r="G1264" s="3">
        <f t="shared" si="38"/>
        <v>56153.761200000001</v>
      </c>
      <c r="H1264" s="3">
        <f t="shared" si="41"/>
        <v>0.58000000000174623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53479.360000000001</v>
      </c>
      <c r="D1266" s="2">
        <f>BILANCA!E262</f>
        <v>83799.22</v>
      </c>
      <c r="E1266" s="2">
        <v>0</v>
      </c>
      <c r="F1266" s="2">
        <v>0</v>
      </c>
      <c r="G1266" s="3">
        <f t="shared" si="38"/>
        <v>56595.916800000006</v>
      </c>
      <c r="H1266" s="3">
        <f t="shared" si="41"/>
        <v>0.58000000000174623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81.75</v>
      </c>
      <c r="D1278" s="2">
        <f>BILANCA!E274</f>
        <v>918.25</v>
      </c>
      <c r="E1278" s="2">
        <v>0</v>
      </c>
      <c r="F1278" s="2">
        <v>0</v>
      </c>
      <c r="G1278" s="3">
        <f t="shared" si="38"/>
        <v>514.09100000000001</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81.75</v>
      </c>
      <c r="D1292" s="2">
        <f>BILANCA!E288</f>
        <v>918.25</v>
      </c>
      <c r="E1292" s="2">
        <v>0</v>
      </c>
      <c r="F1292" s="2">
        <v>0</v>
      </c>
      <c r="G1292" s="3">
        <f t="shared" si="48"/>
        <v>540.9464999999999</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46240.25</v>
      </c>
      <c r="D1301" s="2">
        <f>BILANCA!E297</f>
        <v>46240.25</v>
      </c>
      <c r="E1301" s="2">
        <v>0</v>
      </c>
      <c r="F1301" s="2">
        <v>0</v>
      </c>
      <c r="G1301" s="3">
        <f t="shared" si="38"/>
        <v>40367.738249999995</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46240.25</v>
      </c>
      <c r="D1302" s="2">
        <f>BILANCA!E298</f>
        <v>46240.25</v>
      </c>
      <c r="E1302" s="2">
        <v>0</v>
      </c>
      <c r="F1302" s="2">
        <v>0</v>
      </c>
      <c r="G1302" s="3">
        <f t="shared" si="38"/>
        <v>40506.458999999995</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10894.56</v>
      </c>
      <c r="D1305" s="2">
        <f>BILANCA!E302</f>
        <v>0</v>
      </c>
      <c r="E1305" s="2">
        <v>0</v>
      </c>
      <c r="F1305" s="2">
        <v>0</v>
      </c>
      <c r="G1305" s="3">
        <f t="shared" si="38"/>
        <v>3213.8951999999995</v>
      </c>
      <c r="H1305" s="3">
        <f t="shared" si="41"/>
        <v>0.44000000000050932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19588.32</v>
      </c>
      <c r="E1306" s="2">
        <v>0</v>
      </c>
      <c r="F1306" s="2">
        <v>0</v>
      </c>
      <c r="G1306" s="3">
        <f t="shared" si="38"/>
        <v>11596.28544</v>
      </c>
      <c r="H1306" s="3">
        <f t="shared" si="41"/>
        <v>0.31999999999970896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457</v>
      </c>
      <c r="D1311" s="2">
        <f>BILANCA!E308</f>
        <v>457</v>
      </c>
      <c r="E1311" s="2">
        <v>0</v>
      </c>
      <c r="F1311" s="2">
        <v>0</v>
      </c>
      <c r="G1311" s="3">
        <f t="shared" si="52"/>
        <v>412.67099999999994</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4770.84</v>
      </c>
      <c r="D1340" s="2">
        <f>BILANCA!E337</f>
        <v>32218.99</v>
      </c>
      <c r="E1340" s="2">
        <v>0</v>
      </c>
      <c r="F1340" s="2">
        <v>0</v>
      </c>
      <c r="G1340" s="3">
        <f t="shared" si="52"/>
        <v>22838.910599999999</v>
      </c>
      <c r="H1340" s="3">
        <f t="shared" si="41"/>
        <v>0.16999999999825377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46240.25</v>
      </c>
      <c r="D1400" s="14">
        <f>BILANCA!E397</f>
        <v>46240.25</v>
      </c>
      <c r="E1400" s="14">
        <v>0</v>
      </c>
      <c r="F1400" s="14">
        <v>0</v>
      </c>
      <c r="G1400" s="15">
        <f t="shared" si="52"/>
        <v>54101.092500000006</v>
      </c>
      <c r="H1400" s="15">
        <f t="shared" si="41"/>
        <v>0.5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439801.42</v>
      </c>
      <c r="D1503" s="2">
        <f>'RAS-funkcijski'!E107</f>
        <v>582377.63</v>
      </c>
      <c r="E1503" s="2">
        <v>0</v>
      </c>
      <c r="F1503" s="2">
        <v>0</v>
      </c>
      <c r="G1503" s="3">
        <f t="shared" si="52"/>
        <v>165269.33804</v>
      </c>
      <c r="H1503" s="3">
        <f t="shared" si="63"/>
        <v>0.78999999997904524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439801.42</v>
      </c>
      <c r="D1505" s="2">
        <f>'RAS-funkcijski'!E109</f>
        <v>582377.63</v>
      </c>
      <c r="E1505" s="2">
        <v>0</v>
      </c>
      <c r="F1505" s="2">
        <v>0</v>
      </c>
      <c r="G1505" s="3">
        <f t="shared" si="52"/>
        <v>168478.45139999999</v>
      </c>
      <c r="H1505" s="3">
        <f t="shared" si="63"/>
        <v>0.78999999997904524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439801.42</v>
      </c>
      <c r="D1537" s="14">
        <f>'RAS-funkcijski'!E141</f>
        <v>582377.63</v>
      </c>
      <c r="E1537" s="14">
        <v>0</v>
      </c>
      <c r="F1537" s="14">
        <v>0</v>
      </c>
      <c r="G1537" s="15">
        <f t="shared" si="52"/>
        <v>219824.26516000001</v>
      </c>
      <c r="H1537" s="15">
        <f t="shared" si="63"/>
        <v>0.78999999997904524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4770.84</v>
      </c>
      <c r="D1582" s="7"/>
      <c r="E1582" s="7">
        <v>0</v>
      </c>
      <c r="F1582" s="7">
        <v>0</v>
      </c>
      <c r="G1582" s="8">
        <f t="shared" ref="G1582:G1686" si="70">B1582/1000*C1582</f>
        <v>4.7708400000000006</v>
      </c>
      <c r="H1582" s="8">
        <f t="shared" ref="H1582:H1686" si="71">ABS(C1582-ROUND(C1582,0))</f>
        <v>0.15999999999985448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582080.42000000004</v>
      </c>
      <c r="D1583" s="2">
        <v>0</v>
      </c>
      <c r="E1583" s="2">
        <v>0</v>
      </c>
      <c r="F1583" s="2">
        <v>0</v>
      </c>
      <c r="G1583" s="3">
        <f t="shared" si="70"/>
        <v>1164.16084</v>
      </c>
      <c r="H1583" s="3">
        <f t="shared" si="71"/>
        <v>0.42000000004190952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551760.56000000006</v>
      </c>
      <c r="D1585" s="2">
        <v>0</v>
      </c>
      <c r="E1585" s="2">
        <v>0</v>
      </c>
      <c r="F1585" s="2">
        <v>0</v>
      </c>
      <c r="G1585" s="3">
        <f t="shared" si="70"/>
        <v>2207.0422400000002</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270780.59000000003</v>
      </c>
      <c r="D1586" s="2">
        <v>0</v>
      </c>
      <c r="E1586" s="2">
        <v>0</v>
      </c>
      <c r="F1586" s="2">
        <v>0</v>
      </c>
      <c r="G1586" s="3">
        <f t="shared" si="70"/>
        <v>1353.9029500000001</v>
      </c>
      <c r="H1586" s="3">
        <f t="shared" si="71"/>
        <v>0.40999999997438863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280979.96999999997</v>
      </c>
      <c r="D1587" s="2">
        <v>0</v>
      </c>
      <c r="E1587" s="2">
        <v>0</v>
      </c>
      <c r="F1587" s="2">
        <v>0</v>
      </c>
      <c r="G1587" s="3">
        <f t="shared" si="70"/>
        <v>1685.8798199999999</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30319.86</v>
      </c>
      <c r="D1594" s="2">
        <v>0</v>
      </c>
      <c r="E1594" s="2">
        <v>0</v>
      </c>
      <c r="F1594" s="2">
        <v>0</v>
      </c>
      <c r="G1594" s="3">
        <f t="shared" si="70"/>
        <v>394.15818000000002</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554632.27</v>
      </c>
      <c r="D1602" s="2">
        <v>0</v>
      </c>
      <c r="E1602" s="2">
        <v>0</v>
      </c>
      <c r="F1602" s="2">
        <v>0</v>
      </c>
      <c r="G1602" s="3">
        <f t="shared" si="70"/>
        <v>11647.277670000001</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524312.41</v>
      </c>
      <c r="D1604" s="2">
        <v>0</v>
      </c>
      <c r="E1604" s="2">
        <v>0</v>
      </c>
      <c r="F1604" s="2">
        <v>0</v>
      </c>
      <c r="G1604" s="3">
        <f t="shared" si="70"/>
        <v>12059.185430000001</v>
      </c>
      <c r="H1604" s="3">
        <f t="shared" si="71"/>
        <v>0.41000000003259629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252355.08</v>
      </c>
      <c r="D1605" s="2">
        <v>0</v>
      </c>
      <c r="E1605" s="2">
        <v>0</v>
      </c>
      <c r="F1605" s="2">
        <v>0</v>
      </c>
      <c r="G1605" s="3">
        <f t="shared" si="70"/>
        <v>6056.5219200000001</v>
      </c>
      <c r="H1605" s="3">
        <f t="shared" si="71"/>
        <v>7.9999999987194315E-2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271957.33</v>
      </c>
      <c r="D1606" s="2">
        <v>0</v>
      </c>
      <c r="E1606" s="2">
        <v>0</v>
      </c>
      <c r="F1606" s="2">
        <v>0</v>
      </c>
      <c r="G1606" s="3">
        <f t="shared" si="70"/>
        <v>6798.933250000001</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30319.86</v>
      </c>
      <c r="D1613" s="2">
        <v>0</v>
      </c>
      <c r="E1613" s="2">
        <v>0</v>
      </c>
      <c r="F1613" s="2">
        <v>0</v>
      </c>
      <c r="G1613" s="3">
        <f t="shared" si="70"/>
        <v>970.23552000000007</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32218.989999999991</v>
      </c>
      <c r="D1621" s="2">
        <v>0</v>
      </c>
      <c r="E1621" s="2">
        <v>0</v>
      </c>
      <c r="F1621" s="2">
        <v>0</v>
      </c>
      <c r="G1621" s="3">
        <f t="shared" si="70"/>
        <v>1288.7595999999996</v>
      </c>
      <c r="H1621" s="3">
        <f t="shared" si="71"/>
        <v>1.0000000009313226E-2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32218.99</v>
      </c>
      <c r="D1681" s="2">
        <v>0</v>
      </c>
      <c r="E1681" s="2">
        <v>0</v>
      </c>
      <c r="F1681" s="2">
        <v>0</v>
      </c>
      <c r="G1681" s="3">
        <f t="shared" si="70"/>
        <v>3221.8990000000003</v>
      </c>
      <c r="H1681" s="3">
        <f t="shared" si="71"/>
        <v>9.9999999983992893E-3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32218.99</v>
      </c>
      <c r="D1683" s="2">
        <v>0</v>
      </c>
      <c r="E1683" s="2">
        <v>0</v>
      </c>
      <c r="F1683" s="2">
        <v>0</v>
      </c>
      <c r="G1683" s="3">
        <f t="shared" si="70"/>
        <v>3286.33698</v>
      </c>
      <c r="H1683" s="3">
        <f t="shared" si="71"/>
        <v>9.9999999983992893E-3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37252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440808.61</v>
      </c>
      <c r="I17" s="275">
        <f>'PR-RAS'!E6</f>
        <v>562407.78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435767.17</v>
      </c>
      <c r="I18" s="275">
        <f>'PR-RAS'!E152</f>
        <v>552057.77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6877.9900000000052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13091.859999999979</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951312.00999999989</v>
      </c>
      <c r="I22" s="275">
        <f>BILANCA!E7</f>
        <v>950569.91999999993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11648.8</v>
      </c>
      <c r="I23" s="275">
        <f>BILANCA!E69</f>
        <v>20045.349999999999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4770.8399999999992</v>
      </c>
      <c r="I24" s="275">
        <f>BILANCA!E177</f>
        <v>32218.989999999998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958189.97</v>
      </c>
      <c r="I25" s="275">
        <f>BILANCA!E251</f>
        <v>938396.28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439801.42</v>
      </c>
      <c r="I31" s="275">
        <f>'RAS-funkcijski'!E141</f>
        <v>582377.63</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4770.84</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32218.989999999991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32218.99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38" zoomScaleNormal="100" workbookViewId="0">
      <selection activeCell="A253" sqref="A253:XFD2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440808.61</v>
      </c>
      <c r="E6" s="60">
        <f>E7+E43+E49+E82+E106+E125+E134+E140</f>
        <v>562407.78</v>
      </c>
      <c r="F6" s="45">
        <f t="shared" ref="F6:F132" si="0">IF(D6&lt;&gt;0,IF(E6/D6&gt;=100,"&gt;&gt;100",E6/D6*100),"-")</f>
        <v>127.58547978452599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14800</v>
      </c>
      <c r="E49" s="60">
        <f>E50+E53+E58+E61+E64+E68+E71+E74+E77</f>
        <v>27994.880000000001</v>
      </c>
      <c r="F49" s="45">
        <f t="shared" si="0"/>
        <v>189.15459459459461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14800</v>
      </c>
      <c r="E68" s="60">
        <f t="shared" si="11"/>
        <v>27994.880000000001</v>
      </c>
      <c r="F68" s="45">
        <f t="shared" si="0"/>
        <v>189.15459459459461</v>
      </c>
    </row>
    <row r="69" spans="1:6" ht="12.75" customHeight="1" x14ac:dyDescent="0.2">
      <c r="A69" s="63" t="s">
        <v>141</v>
      </c>
      <c r="B69" s="64" t="s">
        <v>142</v>
      </c>
      <c r="C69" s="247" t="s">
        <v>141</v>
      </c>
      <c r="D69" s="194">
        <v>14800</v>
      </c>
      <c r="E69" s="194">
        <v>27994.880000000001</v>
      </c>
      <c r="F69" s="45">
        <f t="shared" si="0"/>
        <v>189.15459459459461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40033.880000000005</v>
      </c>
      <c r="E125" s="60">
        <f t="shared" si="22"/>
        <v>56895.58</v>
      </c>
      <c r="F125" s="45">
        <f t="shared" si="0"/>
        <v>142.11857556649517</v>
      </c>
    </row>
    <row r="126" spans="1:6" ht="12.75" customHeight="1" x14ac:dyDescent="0.2">
      <c r="A126" s="63">
        <v>661</v>
      </c>
      <c r="B126" s="65" t="s">
        <v>255</v>
      </c>
      <c r="C126" s="247" t="s">
        <v>256</v>
      </c>
      <c r="D126" s="60">
        <f t="shared" ref="D126:E126" si="23">SUM(D127:D128)</f>
        <v>29602.06</v>
      </c>
      <c r="E126" s="60">
        <f t="shared" si="23"/>
        <v>46895.58</v>
      </c>
      <c r="F126" s="45">
        <f t="shared" si="0"/>
        <v>158.4199883386494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29602.06</v>
      </c>
      <c r="E128" s="194">
        <v>46895.58</v>
      </c>
      <c r="F128" s="45">
        <f t="shared" si="0"/>
        <v>158.4199883386494</v>
      </c>
    </row>
    <row r="129" spans="1:6" ht="36" x14ac:dyDescent="0.2">
      <c r="A129" s="63">
        <v>663</v>
      </c>
      <c r="B129" s="182" t="s">
        <v>261</v>
      </c>
      <c r="C129" s="247" t="s">
        <v>262</v>
      </c>
      <c r="D129" s="60">
        <f t="shared" ref="D129:E129" si="24">SUM(D130:D133)</f>
        <v>10431.82</v>
      </c>
      <c r="E129" s="60">
        <f t="shared" si="24"/>
        <v>10000</v>
      </c>
      <c r="F129" s="45">
        <f t="shared" si="0"/>
        <v>95.860549741080661</v>
      </c>
    </row>
    <row r="130" spans="1:6" ht="12.75" customHeight="1" x14ac:dyDescent="0.2">
      <c r="A130" s="63">
        <v>6631</v>
      </c>
      <c r="B130" s="65" t="s">
        <v>263</v>
      </c>
      <c r="C130" s="247" t="s">
        <v>264</v>
      </c>
      <c r="D130" s="194">
        <v>10431.82</v>
      </c>
      <c r="E130" s="194">
        <v>10000</v>
      </c>
      <c r="F130" s="45">
        <f t="shared" si="0"/>
        <v>95.860549741080661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385974.73</v>
      </c>
      <c r="E134" s="60">
        <f t="shared" si="25"/>
        <v>476827.32</v>
      </c>
      <c r="F134" s="45">
        <f t="shared" ref="F134:F229" si="26">IF(D134&lt;&gt;0,IF(E134/D134&gt;=100,"&gt;&gt;100",E134/D134*100),"-")</f>
        <v>123.5384813922922</v>
      </c>
    </row>
    <row r="135" spans="1:6" ht="24" x14ac:dyDescent="0.2">
      <c r="A135" s="63">
        <v>671</v>
      </c>
      <c r="B135" s="182" t="s">
        <v>273</v>
      </c>
      <c r="C135" s="247" t="s">
        <v>274</v>
      </c>
      <c r="D135" s="60">
        <f t="shared" ref="D135:E135" si="27">SUM(D136:D138)</f>
        <v>385974.73</v>
      </c>
      <c r="E135" s="60">
        <f t="shared" si="27"/>
        <v>476827.32</v>
      </c>
      <c r="F135" s="45">
        <f t="shared" si="26"/>
        <v>123.5384813922922</v>
      </c>
    </row>
    <row r="136" spans="1:6" ht="12.75" customHeight="1" x14ac:dyDescent="0.2">
      <c r="A136" s="63">
        <v>6711</v>
      </c>
      <c r="B136" s="65" t="s">
        <v>275</v>
      </c>
      <c r="C136" s="247" t="s">
        <v>276</v>
      </c>
      <c r="D136" s="194">
        <v>385615.35999999999</v>
      </c>
      <c r="E136" s="194">
        <v>476827.32</v>
      </c>
      <c r="F136" s="45">
        <f t="shared" si="26"/>
        <v>123.65361172335045</v>
      </c>
    </row>
    <row r="137" spans="1:6" ht="24" x14ac:dyDescent="0.2">
      <c r="A137" s="63">
        <v>6712</v>
      </c>
      <c r="B137" s="182" t="s">
        <v>277</v>
      </c>
      <c r="C137" s="247" t="s">
        <v>278</v>
      </c>
      <c r="D137" s="194">
        <v>359.37</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690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690</v>
      </c>
      <c r="F151" s="45" t="str">
        <f t="shared" si="26"/>
        <v>-</v>
      </c>
    </row>
    <row r="152" spans="1:6" ht="12.75" customHeight="1" x14ac:dyDescent="0.2">
      <c r="A152" s="63">
        <v>3</v>
      </c>
      <c r="B152" s="64" t="s">
        <v>307</v>
      </c>
      <c r="C152" s="247" t="s">
        <v>13</v>
      </c>
      <c r="D152" s="60">
        <f>D153+D164+D202+D221+D230+D262+D273</f>
        <v>435767.17</v>
      </c>
      <c r="E152" s="60">
        <f>E153+E164+E202+E221+E230+E262+E273</f>
        <v>552057.77</v>
      </c>
      <c r="F152" s="45">
        <f t="shared" si="26"/>
        <v>126.68640687181644</v>
      </c>
    </row>
    <row r="153" spans="1:6" ht="12.75" customHeight="1" x14ac:dyDescent="0.2">
      <c r="A153" s="63">
        <v>31</v>
      </c>
      <c r="B153" s="64" t="s">
        <v>308</v>
      </c>
      <c r="C153" s="247" t="s">
        <v>309</v>
      </c>
      <c r="D153" s="60">
        <f t="shared" ref="D153:E153" si="30">D154+D159+D160</f>
        <v>227519.19999999998</v>
      </c>
      <c r="E153" s="60">
        <f t="shared" si="30"/>
        <v>270780.59000000003</v>
      </c>
      <c r="F153" s="45">
        <f t="shared" si="26"/>
        <v>119.01439087338565</v>
      </c>
    </row>
    <row r="154" spans="1:6" ht="12.75" customHeight="1" x14ac:dyDescent="0.2">
      <c r="A154" s="63">
        <v>311</v>
      </c>
      <c r="B154" s="64" t="s">
        <v>310</v>
      </c>
      <c r="C154" s="247" t="s">
        <v>311</v>
      </c>
      <c r="D154" s="60">
        <f t="shared" ref="D154:E154" si="31">SUM(D155:D158)</f>
        <v>175474.87</v>
      </c>
      <c r="E154" s="60">
        <f t="shared" si="31"/>
        <v>220266.51</v>
      </c>
      <c r="F154" s="45">
        <f t="shared" si="26"/>
        <v>125.52595707864039</v>
      </c>
    </row>
    <row r="155" spans="1:6" ht="12.75" customHeight="1" x14ac:dyDescent="0.2">
      <c r="A155" s="63">
        <v>3111</v>
      </c>
      <c r="B155" s="64" t="s">
        <v>312</v>
      </c>
      <c r="C155" s="247" t="s">
        <v>313</v>
      </c>
      <c r="D155" s="194">
        <v>175474.87</v>
      </c>
      <c r="E155" s="194">
        <v>220266.51</v>
      </c>
      <c r="F155" s="45">
        <f t="shared" si="26"/>
        <v>125.52595707864039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27139.11</v>
      </c>
      <c r="E159" s="194">
        <v>20080.88</v>
      </c>
      <c r="F159" s="45">
        <f t="shared" si="26"/>
        <v>73.99240431981741</v>
      </c>
    </row>
    <row r="160" spans="1:6" ht="12.75" customHeight="1" x14ac:dyDescent="0.2">
      <c r="A160" s="63">
        <v>313</v>
      </c>
      <c r="B160" s="65" t="s">
        <v>322</v>
      </c>
      <c r="C160" s="247" t="s">
        <v>323</v>
      </c>
      <c r="D160" s="60">
        <f t="shared" ref="D160:E160" si="32">SUM(D161:D163)</f>
        <v>24905.22</v>
      </c>
      <c r="E160" s="60">
        <f t="shared" si="32"/>
        <v>30433.200000000001</v>
      </c>
      <c r="F160" s="45">
        <f t="shared" si="26"/>
        <v>122.19606973959675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24905.22</v>
      </c>
      <c r="E162" s="194">
        <v>30433.200000000001</v>
      </c>
      <c r="F162" s="45">
        <f t="shared" si="26"/>
        <v>122.19606973959675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208247.97</v>
      </c>
      <c r="E164" s="60">
        <f>E165+E170+E178+E188+E189+E194</f>
        <v>281277.18</v>
      </c>
      <c r="F164" s="45">
        <f t="shared" si="26"/>
        <v>135.06838986233575</v>
      </c>
    </row>
    <row r="165" spans="1:6" ht="12.75" customHeight="1" x14ac:dyDescent="0.2">
      <c r="A165" s="63">
        <v>321</v>
      </c>
      <c r="B165" s="64" t="s">
        <v>332</v>
      </c>
      <c r="C165" s="247" t="s">
        <v>333</v>
      </c>
      <c r="D165" s="60">
        <f t="shared" ref="D165:E165" si="33">SUM(D166:D169)</f>
        <v>3806.46</v>
      </c>
      <c r="E165" s="60">
        <f t="shared" si="33"/>
        <v>8530.07</v>
      </c>
      <c r="F165" s="45">
        <f t="shared" si="26"/>
        <v>224.09456555434707</v>
      </c>
    </row>
    <row r="166" spans="1:6" ht="12.75" customHeight="1" x14ac:dyDescent="0.2">
      <c r="A166" s="63">
        <v>3211</v>
      </c>
      <c r="B166" s="64" t="s">
        <v>334</v>
      </c>
      <c r="C166" s="247" t="s">
        <v>335</v>
      </c>
      <c r="D166" s="194">
        <v>1379.63</v>
      </c>
      <c r="E166" s="194">
        <v>4851.8</v>
      </c>
      <c r="F166" s="45">
        <f t="shared" si="26"/>
        <v>351.67399955060415</v>
      </c>
    </row>
    <row r="167" spans="1:6" ht="12.75" customHeight="1" x14ac:dyDescent="0.2">
      <c r="A167" s="63">
        <v>3212</v>
      </c>
      <c r="B167" s="64" t="s">
        <v>336</v>
      </c>
      <c r="C167" s="247" t="s">
        <v>337</v>
      </c>
      <c r="D167" s="194">
        <v>1386.63</v>
      </c>
      <c r="E167" s="194">
        <v>830.27</v>
      </c>
      <c r="F167" s="45">
        <f t="shared" si="26"/>
        <v>59.876823666010395</v>
      </c>
    </row>
    <row r="168" spans="1:6" ht="12.75" customHeight="1" x14ac:dyDescent="0.2">
      <c r="A168" s="63">
        <v>3213</v>
      </c>
      <c r="B168" s="64" t="s">
        <v>338</v>
      </c>
      <c r="C168" s="247" t="s">
        <v>339</v>
      </c>
      <c r="D168" s="194">
        <v>150</v>
      </c>
      <c r="E168" s="194">
        <v>1131.5</v>
      </c>
      <c r="F168" s="45">
        <f t="shared" si="26"/>
        <v>754.33333333333326</v>
      </c>
    </row>
    <row r="169" spans="1:6" ht="12.75" customHeight="1" x14ac:dyDescent="0.2">
      <c r="A169" s="63">
        <v>3214</v>
      </c>
      <c r="B169" s="64" t="s">
        <v>340</v>
      </c>
      <c r="C169" s="247" t="s">
        <v>341</v>
      </c>
      <c r="D169" s="194">
        <v>890.2</v>
      </c>
      <c r="E169" s="194">
        <v>1716.5</v>
      </c>
      <c r="F169" s="45">
        <f t="shared" si="26"/>
        <v>192.82183778926083</v>
      </c>
    </row>
    <row r="170" spans="1:6" ht="12.75" customHeight="1" x14ac:dyDescent="0.2">
      <c r="A170" s="63">
        <v>322</v>
      </c>
      <c r="B170" s="64" t="s">
        <v>342</v>
      </c>
      <c r="C170" s="247" t="s">
        <v>343</v>
      </c>
      <c r="D170" s="60">
        <f t="shared" ref="D170:E170" si="34">SUM(D171:D177)</f>
        <v>40049.979999999996</v>
      </c>
      <c r="E170" s="60">
        <f t="shared" si="34"/>
        <v>41389.489999999991</v>
      </c>
      <c r="F170" s="45">
        <f t="shared" si="26"/>
        <v>103.34459592738871</v>
      </c>
    </row>
    <row r="171" spans="1:6" ht="12.75" customHeight="1" x14ac:dyDescent="0.2">
      <c r="A171" s="63">
        <v>3221</v>
      </c>
      <c r="B171" s="64" t="s">
        <v>344</v>
      </c>
      <c r="C171" s="247" t="s">
        <v>345</v>
      </c>
      <c r="D171" s="194">
        <v>2858.9</v>
      </c>
      <c r="E171" s="194">
        <v>2012.67</v>
      </c>
      <c r="F171" s="45">
        <f t="shared" si="26"/>
        <v>70.400153905348205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26936.76</v>
      </c>
      <c r="E173" s="194">
        <v>32332.85</v>
      </c>
      <c r="F173" s="45">
        <f t="shared" si="26"/>
        <v>120.0324389421742</v>
      </c>
    </row>
    <row r="174" spans="1:6" ht="12.75" customHeight="1" x14ac:dyDescent="0.2">
      <c r="A174" s="63">
        <v>3224</v>
      </c>
      <c r="B174" s="65" t="s">
        <v>350</v>
      </c>
      <c r="C174" s="247" t="s">
        <v>351</v>
      </c>
      <c r="D174" s="194">
        <v>2117.71</v>
      </c>
      <c r="E174" s="194">
        <v>4364.7</v>
      </c>
      <c r="F174" s="45">
        <f t="shared" si="26"/>
        <v>206.10470744341765</v>
      </c>
    </row>
    <row r="175" spans="1:6" ht="12.75" customHeight="1" x14ac:dyDescent="0.2">
      <c r="A175" s="63">
        <v>3225</v>
      </c>
      <c r="B175" s="65" t="s">
        <v>352</v>
      </c>
      <c r="C175" s="247" t="s">
        <v>353</v>
      </c>
      <c r="D175" s="194">
        <v>8136.61</v>
      </c>
      <c r="E175" s="194">
        <v>2679.27</v>
      </c>
      <c r="F175" s="45">
        <f t="shared" si="26"/>
        <v>32.928578363716589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141687.85</v>
      </c>
      <c r="E178" s="60">
        <f t="shared" si="35"/>
        <v>205947.57</v>
      </c>
      <c r="F178" s="45">
        <f t="shared" si="26"/>
        <v>145.35302074242782</v>
      </c>
    </row>
    <row r="179" spans="1:6" ht="12.75" customHeight="1" x14ac:dyDescent="0.2">
      <c r="A179" s="63">
        <v>3231</v>
      </c>
      <c r="B179" s="65" t="s">
        <v>360</v>
      </c>
      <c r="C179" s="247" t="s">
        <v>361</v>
      </c>
      <c r="D179" s="194">
        <v>2281.4699999999998</v>
      </c>
      <c r="E179" s="194">
        <v>2479.73</v>
      </c>
      <c r="F179" s="45">
        <f t="shared" si="26"/>
        <v>108.69001126466709</v>
      </c>
    </row>
    <row r="180" spans="1:6" ht="12.75" customHeight="1" x14ac:dyDescent="0.2">
      <c r="A180" s="63">
        <v>3232</v>
      </c>
      <c r="B180" s="65" t="s">
        <v>362</v>
      </c>
      <c r="C180" s="247" t="s">
        <v>363</v>
      </c>
      <c r="D180" s="194">
        <v>16741.169999999998</v>
      </c>
      <c r="E180" s="194">
        <v>21845.29</v>
      </c>
      <c r="F180" s="45">
        <f t="shared" si="26"/>
        <v>130.48843061745387</v>
      </c>
    </row>
    <row r="181" spans="1:6" ht="12.75" customHeight="1" x14ac:dyDescent="0.2">
      <c r="A181" s="63">
        <v>3233</v>
      </c>
      <c r="B181" s="65" t="s">
        <v>364</v>
      </c>
      <c r="C181" s="247" t="s">
        <v>365</v>
      </c>
      <c r="D181" s="194">
        <v>1363.94</v>
      </c>
      <c r="E181" s="194">
        <v>1447.37</v>
      </c>
      <c r="F181" s="45">
        <f t="shared" si="26"/>
        <v>106.11683798407554</v>
      </c>
    </row>
    <row r="182" spans="1:6" ht="12.75" customHeight="1" x14ac:dyDescent="0.2">
      <c r="A182" s="63">
        <v>3234</v>
      </c>
      <c r="B182" s="65" t="s">
        <v>366</v>
      </c>
      <c r="C182" s="247" t="s">
        <v>367</v>
      </c>
      <c r="D182" s="194">
        <v>703.97</v>
      </c>
      <c r="E182" s="194">
        <v>816.7</v>
      </c>
      <c r="F182" s="45">
        <f t="shared" si="26"/>
        <v>116.01346648294673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835.4</v>
      </c>
      <c r="E184" s="194">
        <v>0</v>
      </c>
      <c r="F184" s="45">
        <f t="shared" si="26"/>
        <v>0</v>
      </c>
    </row>
    <row r="185" spans="1:6" ht="12.75" customHeight="1" x14ac:dyDescent="0.2">
      <c r="A185" s="63">
        <v>3237</v>
      </c>
      <c r="B185" s="64" t="s">
        <v>372</v>
      </c>
      <c r="C185" s="247" t="s">
        <v>373</v>
      </c>
      <c r="D185" s="194">
        <v>79085.600000000006</v>
      </c>
      <c r="E185" s="194">
        <v>103088.59</v>
      </c>
      <c r="F185" s="45">
        <f t="shared" si="26"/>
        <v>130.35064537665514</v>
      </c>
    </row>
    <row r="186" spans="1:6" ht="12.75" customHeight="1" x14ac:dyDescent="0.2">
      <c r="A186" s="63">
        <v>3238</v>
      </c>
      <c r="B186" s="64" t="s">
        <v>374</v>
      </c>
      <c r="C186" s="247" t="s">
        <v>375</v>
      </c>
      <c r="D186" s="194">
        <v>7406.87</v>
      </c>
      <c r="E186" s="194">
        <v>6782.94</v>
      </c>
      <c r="F186" s="45">
        <f t="shared" si="26"/>
        <v>91.576333863021759</v>
      </c>
    </row>
    <row r="187" spans="1:6" ht="12.75" customHeight="1" x14ac:dyDescent="0.2">
      <c r="A187" s="63">
        <v>3239</v>
      </c>
      <c r="B187" s="64" t="s">
        <v>376</v>
      </c>
      <c r="C187" s="247" t="s">
        <v>377</v>
      </c>
      <c r="D187" s="194">
        <v>33269.43</v>
      </c>
      <c r="E187" s="194">
        <v>69486.95</v>
      </c>
      <c r="F187" s="45">
        <f t="shared" si="26"/>
        <v>208.86125791755373</v>
      </c>
    </row>
    <row r="188" spans="1:6" ht="12.75" customHeight="1" x14ac:dyDescent="0.2">
      <c r="A188" s="63">
        <v>324</v>
      </c>
      <c r="B188" s="64" t="s">
        <v>378</v>
      </c>
      <c r="C188" s="247" t="s">
        <v>379</v>
      </c>
      <c r="D188" s="194">
        <v>536.47</v>
      </c>
      <c r="E188" s="194">
        <v>316.8</v>
      </c>
      <c r="F188" s="45">
        <f t="shared" si="26"/>
        <v>59.052696329710884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22167.21</v>
      </c>
      <c r="E194" s="60">
        <f t="shared" si="36"/>
        <v>25093.25</v>
      </c>
      <c r="F194" s="45">
        <f t="shared" si="26"/>
        <v>113.19985690576306</v>
      </c>
    </row>
    <row r="195" spans="1:6" ht="12.75" customHeight="1" x14ac:dyDescent="0.2">
      <c r="A195" s="63">
        <v>3291</v>
      </c>
      <c r="B195" s="183" t="s">
        <v>392</v>
      </c>
      <c r="C195" s="247" t="s">
        <v>393</v>
      </c>
      <c r="D195" s="194">
        <v>1486.05</v>
      </c>
      <c r="E195" s="194">
        <v>4138.59</v>
      </c>
      <c r="F195" s="45">
        <f t="shared" si="26"/>
        <v>278.49601292015745</v>
      </c>
    </row>
    <row r="196" spans="1:6" ht="12.75" customHeight="1" x14ac:dyDescent="0.2">
      <c r="A196" s="63">
        <v>3292</v>
      </c>
      <c r="B196" s="64" t="s">
        <v>394</v>
      </c>
      <c r="C196" s="247" t="s">
        <v>395</v>
      </c>
      <c r="D196" s="194">
        <v>1575.42</v>
      </c>
      <c r="E196" s="194">
        <v>1388.65</v>
      </c>
      <c r="F196" s="45">
        <f t="shared" si="26"/>
        <v>88.144748701933452</v>
      </c>
    </row>
    <row r="197" spans="1:6" ht="12.75" customHeight="1" x14ac:dyDescent="0.2">
      <c r="A197" s="63">
        <v>3293</v>
      </c>
      <c r="B197" s="64" t="s">
        <v>396</v>
      </c>
      <c r="C197" s="247" t="s">
        <v>397</v>
      </c>
      <c r="D197" s="194">
        <v>3160.87</v>
      </c>
      <c r="E197" s="194">
        <v>4249.37</v>
      </c>
      <c r="F197" s="45">
        <f t="shared" si="26"/>
        <v>134.4367215355266</v>
      </c>
    </row>
    <row r="198" spans="1:6" ht="12.75" customHeight="1" x14ac:dyDescent="0.2">
      <c r="A198" s="63">
        <v>3294</v>
      </c>
      <c r="B198" s="64" t="s">
        <v>398</v>
      </c>
      <c r="C198" s="247" t="s">
        <v>399</v>
      </c>
      <c r="D198" s="194">
        <v>143</v>
      </c>
      <c r="E198" s="194">
        <v>143</v>
      </c>
      <c r="F198" s="45">
        <f t="shared" si="26"/>
        <v>100</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15801.87</v>
      </c>
      <c r="E201" s="194">
        <v>15173.64</v>
      </c>
      <c r="F201" s="45">
        <f t="shared" si="26"/>
        <v>96.024331297498321</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435767.17</v>
      </c>
      <c r="E299" s="60">
        <f>E152-E297+E298</f>
        <v>552057.77</v>
      </c>
      <c r="F299" s="45">
        <f t="shared" si="68"/>
        <v>126.68640687181644</v>
      </c>
    </row>
    <row r="300" spans="1:6" ht="12.75" customHeight="1" x14ac:dyDescent="0.2">
      <c r="A300" s="63" t="s">
        <v>582</v>
      </c>
      <c r="B300" s="64" t="s">
        <v>593</v>
      </c>
      <c r="C300" s="247" t="s">
        <v>594</v>
      </c>
      <c r="D300" s="60">
        <f>IF(D6&gt;=D299,D6-D299,0)</f>
        <v>5041.4400000000023</v>
      </c>
      <c r="E300" s="60">
        <f>IF(E6&gt;=E299,E6-E299,0)</f>
        <v>10350.010000000009</v>
      </c>
      <c r="F300" s="45">
        <f t="shared" si="68"/>
        <v>205.29868450284056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55315.91</v>
      </c>
      <c r="E302" s="194">
        <v>60357.35</v>
      </c>
      <c r="F302" s="45">
        <f t="shared" si="68"/>
        <v>109.11390592688433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81.75</v>
      </c>
      <c r="E304" s="194">
        <v>918.25</v>
      </c>
      <c r="F304" s="45">
        <f t="shared" si="68"/>
        <v>1123.2415902140674</v>
      </c>
    </row>
    <row r="305" spans="1:6" ht="12" x14ac:dyDescent="0.2">
      <c r="A305" s="63">
        <v>9661</v>
      </c>
      <c r="B305" s="220" t="s">
        <v>603</v>
      </c>
      <c r="C305" s="247" t="s">
        <v>604</v>
      </c>
      <c r="D305" s="194">
        <v>81.75</v>
      </c>
      <c r="E305" s="194">
        <v>918.25</v>
      </c>
      <c r="F305" s="45">
        <f t="shared" si="68"/>
        <v>1123.2415902140674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4034.25</v>
      </c>
      <c r="E360" s="60">
        <f t="shared" si="86"/>
        <v>30319.86</v>
      </c>
      <c r="F360" s="45">
        <f t="shared" si="72"/>
        <v>751.56125673917086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4034.25</v>
      </c>
      <c r="E373" s="60">
        <f t="shared" si="90"/>
        <v>30319.86</v>
      </c>
      <c r="F373" s="45">
        <f t="shared" si="72"/>
        <v>751.56125673917086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424.88</v>
      </c>
      <c r="E379" s="60">
        <f t="shared" si="92"/>
        <v>20220.63</v>
      </c>
      <c r="F379" s="45">
        <f t="shared" si="72"/>
        <v>4759.1390510261726</v>
      </c>
    </row>
    <row r="380" spans="1:6" ht="12.75" customHeight="1" x14ac:dyDescent="0.2">
      <c r="A380" s="63">
        <v>4221</v>
      </c>
      <c r="B380" s="64" t="s">
        <v>648</v>
      </c>
      <c r="C380" s="247" t="s">
        <v>740</v>
      </c>
      <c r="D380" s="194">
        <v>424.88</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20220.63</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3609.37</v>
      </c>
      <c r="E393" s="60">
        <f t="shared" si="94"/>
        <v>10099.23</v>
      </c>
      <c r="F393" s="45">
        <f t="shared" si="72"/>
        <v>279.80589410340309</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3609.37</v>
      </c>
      <c r="E395" s="194">
        <v>10099.23</v>
      </c>
      <c r="F395" s="45">
        <f t="shared" si="72"/>
        <v>279.80589410340309</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4034.25</v>
      </c>
      <c r="E418" s="60">
        <f t="shared" si="102"/>
        <v>30319.86</v>
      </c>
      <c r="F418" s="45">
        <f t="shared" si="72"/>
        <v>751.56125673917086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49445.11</v>
      </c>
      <c r="E420" s="194">
        <v>53479.360000000001</v>
      </c>
      <c r="F420" s="45">
        <f t="shared" si="72"/>
        <v>108.15904747709126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440808.61</v>
      </c>
      <c r="E422" s="60">
        <f>E6+E308</f>
        <v>562407.78</v>
      </c>
      <c r="F422" s="45">
        <f t="shared" si="72"/>
        <v>127.58547978452599</v>
      </c>
    </row>
    <row r="423" spans="1:6" ht="12.75" customHeight="1" x14ac:dyDescent="0.2">
      <c r="A423" s="63" t="s">
        <v>582</v>
      </c>
      <c r="B423" s="64" t="s">
        <v>805</v>
      </c>
      <c r="C423" s="247" t="s">
        <v>806</v>
      </c>
      <c r="D423" s="60">
        <f t="shared" ref="D423:E423" si="103">D299+D360</f>
        <v>439801.42</v>
      </c>
      <c r="E423" s="60">
        <f t="shared" si="103"/>
        <v>582377.63</v>
      </c>
      <c r="F423" s="45">
        <f t="shared" si="72"/>
        <v>132.41831506592226</v>
      </c>
    </row>
    <row r="424" spans="1:6" ht="12.75" customHeight="1" x14ac:dyDescent="0.2">
      <c r="A424" s="63" t="s">
        <v>582</v>
      </c>
      <c r="B424" s="64" t="s">
        <v>807</v>
      </c>
      <c r="C424" s="247" t="s">
        <v>808</v>
      </c>
      <c r="D424" s="60">
        <f t="shared" ref="D424:E424" si="104">IF(D422&gt;=D423,D422-D423,0)</f>
        <v>1007.1900000000023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19969.849999999977</v>
      </c>
      <c r="F425" s="45" t="str">
        <f t="shared" si="72"/>
        <v>-</v>
      </c>
    </row>
    <row r="426" spans="1:6" ht="12.75" customHeight="1" x14ac:dyDescent="0.2">
      <c r="A426" s="251" t="s">
        <v>811</v>
      </c>
      <c r="B426" s="183" t="s">
        <v>812</v>
      </c>
      <c r="C426" s="252" t="s">
        <v>813</v>
      </c>
      <c r="D426" s="60">
        <f t="shared" ref="D426:E426" si="106">IF(D302-D303+D419-D420&gt;=0,D302-D303+D419-D420,0)</f>
        <v>5870.8000000000029</v>
      </c>
      <c r="E426" s="60">
        <f t="shared" si="106"/>
        <v>6877.989999999998</v>
      </c>
      <c r="F426" s="45">
        <f t="shared" si="72"/>
        <v>117.15592423519783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81.75</v>
      </c>
      <c r="E428" s="81">
        <f t="shared" si="108"/>
        <v>918.25</v>
      </c>
      <c r="F428" s="61">
        <f t="shared" si="72"/>
        <v>1123.2415902140674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440808.61</v>
      </c>
      <c r="E643" s="60">
        <f>E422+E430</f>
        <v>562407.78</v>
      </c>
      <c r="F643" s="45">
        <f t="shared" si="109"/>
        <v>127.58547978452599</v>
      </c>
    </row>
    <row r="644" spans="1:6" ht="12.75" customHeight="1" x14ac:dyDescent="0.2">
      <c r="A644" s="63" t="s">
        <v>582</v>
      </c>
      <c r="B644" s="64" t="s">
        <v>1238</v>
      </c>
      <c r="C644" s="247" t="s">
        <v>1239</v>
      </c>
      <c r="D644" s="60">
        <f>D423+D535</f>
        <v>439801.42</v>
      </c>
      <c r="E644" s="60">
        <f>E423+E535</f>
        <v>582377.63</v>
      </c>
      <c r="F644" s="45">
        <f t="shared" si="109"/>
        <v>132.41831506592226</v>
      </c>
    </row>
    <row r="645" spans="1:6" ht="12.75" customHeight="1" x14ac:dyDescent="0.2">
      <c r="A645" s="63" t="s">
        <v>582</v>
      </c>
      <c r="B645" s="64" t="s">
        <v>1240</v>
      </c>
      <c r="C645" s="247" t="s">
        <v>1241</v>
      </c>
      <c r="D645" s="60">
        <f t="shared" ref="D645:E645" si="163">IF(D643&gt;=D644,D643-D644,0)</f>
        <v>1007.1900000000023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19969.849999999977</v>
      </c>
      <c r="F646" s="45" t="str">
        <f t="shared" si="109"/>
        <v>-</v>
      </c>
    </row>
    <row r="647" spans="1:6" ht="24" x14ac:dyDescent="0.2">
      <c r="A647" s="251" t="s">
        <v>1244</v>
      </c>
      <c r="B647" s="64" t="s">
        <v>1245</v>
      </c>
      <c r="C647" s="252" t="s">
        <v>1244</v>
      </c>
      <c r="D647" s="60">
        <f>IF(D426-D427+D641-D642&gt;=0,D426-D427+D641-D642,0)</f>
        <v>5870.8000000000029</v>
      </c>
      <c r="E647" s="60">
        <f>IF(E426-E427+E641-E642&gt;=0,E426-E427+E641-E642,0)</f>
        <v>6877.989999999998</v>
      </c>
      <c r="F647" s="45">
        <f t="shared" si="109"/>
        <v>117.15592423519783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6877.9900000000052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13091.859999999979</v>
      </c>
      <c r="F650" s="45" t="str">
        <f t="shared" si="109"/>
        <v>-</v>
      </c>
    </row>
    <row r="651" spans="1:6" ht="24" x14ac:dyDescent="0.2">
      <c r="A651" s="249" t="s">
        <v>1252</v>
      </c>
      <c r="B651" s="184" t="s">
        <v>1253</v>
      </c>
      <c r="C651" s="250" t="s">
        <v>1252</v>
      </c>
      <c r="D651" s="196">
        <v>297.20999999999998</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0.03</v>
      </c>
      <c r="E653" s="194">
        <v>0.03</v>
      </c>
      <c r="F653" s="45">
        <f t="shared" ref="F653:F740" si="167">IF(D653&lt;&gt;0,IF(E653/D653&gt;=100,"&gt;&gt;100",E653/D653*100),"-")</f>
        <v>100</v>
      </c>
    </row>
    <row r="654" spans="1:6" ht="12.75" customHeight="1" x14ac:dyDescent="0.2">
      <c r="A654" s="63" t="s">
        <v>1257</v>
      </c>
      <c r="B654" s="64" t="s">
        <v>1258</v>
      </c>
      <c r="C654" s="247" t="s">
        <v>1257</v>
      </c>
      <c r="D654" s="194">
        <v>29857.99</v>
      </c>
      <c r="E654" s="194">
        <v>45895.58</v>
      </c>
      <c r="F654" s="45">
        <f t="shared" si="167"/>
        <v>153.7128922609995</v>
      </c>
    </row>
    <row r="655" spans="1:6" ht="12.75" customHeight="1" x14ac:dyDescent="0.2">
      <c r="A655" s="63" t="s">
        <v>1259</v>
      </c>
      <c r="B655" s="64" t="s">
        <v>1260</v>
      </c>
      <c r="C655" s="247" t="s">
        <v>1259</v>
      </c>
      <c r="D655" s="194">
        <v>29857.99</v>
      </c>
      <c r="E655" s="194">
        <v>45895.58</v>
      </c>
      <c r="F655" s="45">
        <f t="shared" si="167"/>
        <v>153.7128922609995</v>
      </c>
    </row>
    <row r="656" spans="1:6" ht="24" x14ac:dyDescent="0.2">
      <c r="A656" s="63">
        <v>11</v>
      </c>
      <c r="B656" s="64" t="s">
        <v>1261</v>
      </c>
      <c r="C656" s="247" t="s">
        <v>1262</v>
      </c>
      <c r="D656" s="60">
        <f t="shared" ref="D656:E656" si="168">+D653+D654-D655</f>
        <v>2.9999999998835847E-2</v>
      </c>
      <c r="E656" s="60">
        <f t="shared" si="168"/>
        <v>2.9999999998835847E-2</v>
      </c>
      <c r="F656" s="45">
        <f t="shared" si="167"/>
        <v>100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v>
      </c>
      <c r="E658" s="253">
        <v>9</v>
      </c>
      <c r="F658" s="45">
        <f t="shared" si="167"/>
        <v>90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10</v>
      </c>
      <c r="E660" s="253">
        <v>9</v>
      </c>
      <c r="F660" s="45">
        <f t="shared" si="167"/>
        <v>90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14800</v>
      </c>
      <c r="E683" s="192">
        <v>27994.880000000001</v>
      </c>
      <c r="F683" s="71">
        <f t="shared" si="167"/>
        <v>189.15459459459461</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1324.32</v>
      </c>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1386.63</v>
      </c>
      <c r="E734" s="192">
        <v>830.27</v>
      </c>
      <c r="F734" s="71">
        <f t="shared" si="167"/>
        <v>59.876823666010395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54454.26</v>
      </c>
      <c r="E737" s="194">
        <v>75512.86</v>
      </c>
      <c r="F737" s="45">
        <f t="shared" si="167"/>
        <v>138.6720891992656</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24631.34</v>
      </c>
      <c r="E739" s="192">
        <v>27554.48</v>
      </c>
      <c r="F739" s="71">
        <f t="shared" si="167"/>
        <v>111.86756384346121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1486.05</v>
      </c>
      <c r="E741" s="192">
        <v>4138.59</v>
      </c>
      <c r="F741" s="71">
        <f t="shared" ref="F741:F1006" si="169">IF(D741&lt;&gt;0,IF(E741/D741&gt;=100,"&gt;&gt;100",E741/D741*100),"-")</f>
        <v>278.49601292015745</v>
      </c>
    </row>
    <row r="742" spans="1:6" ht="12.75" customHeight="1" x14ac:dyDescent="0.2">
      <c r="A742" s="70" t="s">
        <v>1414</v>
      </c>
      <c r="B742" s="65" t="s">
        <v>1415</v>
      </c>
      <c r="C742" s="278" t="s">
        <v>1414</v>
      </c>
      <c r="D742" s="192">
        <v>112.65</v>
      </c>
      <c r="E742" s="192">
        <v>278.57</v>
      </c>
      <c r="F742" s="71">
        <f t="shared" si="169"/>
        <v>247.28806036395918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962960.80999999994</v>
      </c>
      <c r="E6" s="180">
        <f t="shared" si="0"/>
        <v>970615.2699999999</v>
      </c>
      <c r="F6" s="181">
        <f t="shared" ref="F6:F298" si="1">IF(D6&gt;0,IF(E6/D6&gt;=100,"&gt;&gt;100",E6/D6*100),"-")</f>
        <v>100.79488800795538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951312.00999999989</v>
      </c>
      <c r="E7" s="79">
        <f t="shared" si="2"/>
        <v>950569.91999999993</v>
      </c>
      <c r="F7" s="71">
        <f t="shared" si="1"/>
        <v>99.92199299575752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8822.31</v>
      </c>
      <c r="E10" s="192">
        <v>8822.31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8822.31</v>
      </c>
      <c r="E11" s="192">
        <v>8822.31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951312.00999999989</v>
      </c>
      <c r="E12" s="79">
        <f t="shared" si="3"/>
        <v>950569.91999999993</v>
      </c>
      <c r="F12" s="71">
        <f t="shared" si="1"/>
        <v>99.92199299575752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1401.55</v>
      </c>
      <c r="E17" s="192">
        <v>1401.55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1401.55</v>
      </c>
      <c r="E18" s="192">
        <v>1401.55</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3279.3199999999924</v>
      </c>
      <c r="E19" s="79">
        <f t="shared" si="5"/>
        <v>2537.2299999999959</v>
      </c>
      <c r="F19" s="71">
        <f t="shared" si="1"/>
        <v>77.370613419855388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32901.620000000003</v>
      </c>
      <c r="E20" s="192">
        <v>32901.620000000003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3275.39</v>
      </c>
      <c r="E21" s="192">
        <v>3275.39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39413.699999999997</v>
      </c>
      <c r="E22" s="192">
        <v>39413.699999999997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72311.39</v>
      </c>
      <c r="E28" s="192">
        <v>73053.48</v>
      </c>
      <c r="F28" s="71">
        <f t="shared" si="1"/>
        <v>101.02624220057173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948032.69</v>
      </c>
      <c r="E35" s="79">
        <f t="shared" si="7"/>
        <v>948032.69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756141.41</v>
      </c>
      <c r="E37" s="192">
        <v>756141.41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194067.46</v>
      </c>
      <c r="E38" s="192">
        <v>194067.46</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1974.25</v>
      </c>
      <c r="E39" s="192">
        <v>1974.25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4150.43</v>
      </c>
      <c r="E40" s="192">
        <v>4150.43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6013.57</v>
      </c>
      <c r="E47" s="192">
        <v>6013.57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6013.57</v>
      </c>
      <c r="E50" s="192">
        <v>6013.57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16676.03</v>
      </c>
      <c r="E54" s="192">
        <v>16676.03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16676.03</v>
      </c>
      <c r="E55" s="192">
        <v>16676.03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11648.8</v>
      </c>
      <c r="E69" s="79">
        <f>E70+E82+E88+E119+E135+E147+E165+E171</f>
        <v>20045.349999999999</v>
      </c>
      <c r="F69" s="71">
        <f t="shared" si="1"/>
        <v>172.08081519126432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0.03</v>
      </c>
      <c r="E70" s="79">
        <f t="shared" si="12"/>
        <v>0.03</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0.03</v>
      </c>
      <c r="E80" s="192">
        <v>0.03</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457</v>
      </c>
      <c r="E82" s="79">
        <f>SUM(E83:E85)-E86+E87</f>
        <v>457</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457</v>
      </c>
      <c r="E87" s="192">
        <v>457</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10894.56</v>
      </c>
      <c r="E147" s="79">
        <f t="shared" si="24"/>
        <v>19588.32</v>
      </c>
      <c r="F147" s="71">
        <f t="shared" si="1"/>
        <v>179.7990923910649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81.75</v>
      </c>
      <c r="E161" s="192">
        <v>918.25</v>
      </c>
      <c r="F161" s="71">
        <f t="shared" si="1"/>
        <v>1123.2415902140674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10812.81</v>
      </c>
      <c r="E162" s="192">
        <v>18670.07</v>
      </c>
      <c r="F162" s="71">
        <f t="shared" si="1"/>
        <v>172.66621719978434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297.20999999999998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297.20999999999998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962960.80999999994</v>
      </c>
      <c r="E176" s="79">
        <f>E177+E251</f>
        <v>970615.27</v>
      </c>
      <c r="F176" s="71">
        <f t="shared" si="1"/>
        <v>100.79488800795539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4770.8399999999992</v>
      </c>
      <c r="E177" s="79">
        <f>E178+E197+E203+E219+E247+E248</f>
        <v>32218.989999999998</v>
      </c>
      <c r="F177" s="71">
        <f t="shared" si="1"/>
        <v>675.33159778990705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4770.8399999999992</v>
      </c>
      <c r="E178" s="79">
        <f>SUM(E179:E181)+E185+E186+SUM(E194:E196)</f>
        <v>32218.989999999998</v>
      </c>
      <c r="F178" s="71">
        <f t="shared" si="1"/>
        <v>675.33159778990705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302.98</v>
      </c>
      <c r="E179" s="192">
        <v>18728.490000000002</v>
      </c>
      <c r="F179" s="71">
        <f t="shared" si="1"/>
        <v>6181.4278170176249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4467.83</v>
      </c>
      <c r="E180" s="192">
        <v>13490.47</v>
      </c>
      <c r="F180" s="71">
        <f t="shared" si="1"/>
        <v>301.94680639146969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0.03</v>
      </c>
      <c r="E196" s="192">
        <v>0.03</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958189.97</v>
      </c>
      <c r="E251" s="79">
        <f>+E252+E255-E264+E274+E291</f>
        <v>938396.28</v>
      </c>
      <c r="F251" s="71">
        <f t="shared" si="1"/>
        <v>97.934262451108737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951230.23</v>
      </c>
      <c r="E252" s="79">
        <f>E253-E254</f>
        <v>950569.89</v>
      </c>
      <c r="F252" s="71">
        <f t="shared" si="1"/>
        <v>99.930580423206266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951230.23</v>
      </c>
      <c r="E253" s="192">
        <v>950569.89</v>
      </c>
      <c r="F253" s="71">
        <f t="shared" si="1"/>
        <v>99.930580423206266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6877.989999999998</v>
      </c>
      <c r="E255" s="79">
        <f>E256-E260</f>
        <v>-13091.86</v>
      </c>
      <c r="F255" s="71">
        <f t="shared" si="1"/>
        <v>-190.34427209111971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60357.35</v>
      </c>
      <c r="E256" s="79">
        <f>SUM(E257:E259)</f>
        <v>70707.360000000001</v>
      </c>
      <c r="F256" s="71">
        <f t="shared" si="1"/>
        <v>117.14788671139473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60357.35</v>
      </c>
      <c r="E257" s="192">
        <v>70707.360000000001</v>
      </c>
      <c r="F257" s="71">
        <f t="shared" si="1"/>
        <v>117.14788671139473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53479.360000000001</v>
      </c>
      <c r="E260" s="79">
        <f>SUM(E261:E263)</f>
        <v>83799.22</v>
      </c>
      <c r="F260" s="71">
        <f t="shared" si="1"/>
        <v>156.69450793726776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53479.360000000001</v>
      </c>
      <c r="E262" s="192">
        <v>83799.22</v>
      </c>
      <c r="F262" s="71">
        <f t="shared" si="1"/>
        <v>156.69450793726776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81.75</v>
      </c>
      <c r="E274" s="79">
        <f>SUM(E275:E277)+SUM(E286:E290)</f>
        <v>918.25</v>
      </c>
      <c r="F274" s="71">
        <f t="shared" si="1"/>
        <v>1123.2415902140674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81.75</v>
      </c>
      <c r="E288" s="192">
        <v>918.25</v>
      </c>
      <c r="F288" s="71">
        <f t="shared" si="39"/>
        <v>1123.2415902140674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46240.25</v>
      </c>
      <c r="E297" s="79">
        <f t="shared" si="42"/>
        <v>46240.25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46240.25</v>
      </c>
      <c r="E298" s="193">
        <v>46240.25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10894.56</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19588.32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457</v>
      </c>
      <c r="E308" s="192">
        <v>457</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4770.84</v>
      </c>
      <c r="E337" s="192">
        <v>32218.99</v>
      </c>
      <c r="F337" s="71">
        <f t="shared" si="43"/>
        <v>675.33159778990694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46240.25</v>
      </c>
      <c r="E397" s="284">
        <v>46240.25</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1" sqref="E11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439801.42</v>
      </c>
      <c r="E107" s="60">
        <f t="shared" si="21"/>
        <v>582377.63</v>
      </c>
      <c r="F107" s="45">
        <f t="shared" si="1"/>
        <v>132.41831506592226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439801.42</v>
      </c>
      <c r="E109" s="194">
        <v>582377.63</v>
      </c>
      <c r="F109" s="45">
        <f t="shared" si="1"/>
        <v>132.41831506592226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439801.42</v>
      </c>
      <c r="E141" s="81">
        <f t="shared" si="28"/>
        <v>582377.63</v>
      </c>
      <c r="F141" s="61">
        <f t="shared" si="1"/>
        <v>132.41831506592226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4770.84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582080.42000000004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551760.56000000006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270780.59000000003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280979.96999999997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30319.86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554632.27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524312.41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252355.08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271957.33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30319.86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32218.989999999991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32218.99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32218.99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37252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soldo</cp:lastModifiedBy>
  <cp:lastPrinted>2026-03-18T10:03:33Z</cp:lastPrinted>
  <dcterms:created xsi:type="dcterms:W3CDTF">2022-04-01T05:14:30Z</dcterms:created>
  <dcterms:modified xsi:type="dcterms:W3CDTF">2026-03-18T10:03:37Z</dcterms:modified>
</cp:coreProperties>
</file>